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7940" windowHeight="10575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programu'!$A$1:$X$80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<sst xmlns="http://schemas.openxmlformats.org/spreadsheetml/2006/main" count="248" uniqueCount="108">
  <si>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</si>
  <si>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</si>
  <si>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</si>
  <si>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</si>
  <si>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</si>
  <si>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</si>
  <si>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</si>
  <si>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</si>
  <si>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</si>
  <si>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</si>
  <si>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</si>
  <si>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</si>
  <si>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</si>
  <si>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</si>
  <si>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</si>
  <si>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</si>
  <si>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</si>
  <si>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</si>
  <si>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</si>
  <si>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</si>
  <si>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</si>
  <si>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</si>
  <si>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</si>
  <si>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</si>
  <si>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</si>
  <si>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</si>
  <si>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</si>
  <si>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</si>
  <si>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</si>
  <si>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</si>
  <si>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</si>
  <si>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</si>
  <si>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</si>
  <si>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</si>
  <si>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</si>
  <si>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</si>
  <si>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</si>
  <si>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</si>
  <si>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</si>
  <si>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</si>
  <si>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Filozoficzny</t>
  </si>
  <si>
    <t>Filozofii</t>
  </si>
  <si>
    <t>Filozofia</t>
  </si>
  <si>
    <t>drugi stopień</t>
  </si>
  <si>
    <t xml:space="preserve">Antropologia kulturowa </t>
  </si>
  <si>
    <t>O</t>
  </si>
  <si>
    <t>W</t>
  </si>
  <si>
    <t>Dzieje myśli chrześcijańskiej</t>
  </si>
  <si>
    <t>Seminarium dyplomowe magisterskie</t>
  </si>
  <si>
    <t>F</t>
  </si>
  <si>
    <t>Z</t>
  </si>
  <si>
    <t>S</t>
  </si>
  <si>
    <t>Grupa: Uzupełnienie</t>
  </si>
  <si>
    <t>Główne nurty w historii filozofii</t>
  </si>
  <si>
    <t>Elementy logiki i epistemologii</t>
  </si>
  <si>
    <t>Elementy etyki</t>
  </si>
  <si>
    <t>Grupa: Rozszerzenie</t>
  </si>
  <si>
    <t>III. MODUŁ: WPROWADZENIE</t>
  </si>
  <si>
    <t>K</t>
  </si>
  <si>
    <t>Wielkie debaty filozoficzne I metafizyka i epistemologia</t>
  </si>
  <si>
    <t>Wielkie debaty filozoficzne II antropologia i etyka</t>
  </si>
  <si>
    <t>Główne problemy filozoficzne I  metafizyka i epistemologia</t>
  </si>
  <si>
    <t>Główne problemy filozoficzne II antropologia i etyka</t>
  </si>
  <si>
    <t>Główne problemy filozoficzne III kultura i religia</t>
  </si>
  <si>
    <t>Filozofia wartości</t>
  </si>
  <si>
    <t>Metodologia filozofii</t>
  </si>
  <si>
    <t>IV. MODUŁ: KIERUNKOWY</t>
  </si>
  <si>
    <t>Etyka i coaching</t>
  </si>
  <si>
    <t>Normatywność w etyce</t>
  </si>
  <si>
    <t>Narzędzia coachingowe dla zaawansowanych</t>
  </si>
  <si>
    <t xml:space="preserve">Współczesne dylematy moralne </t>
  </si>
  <si>
    <t xml:space="preserve">Warsztaty coachingowe dla zaawansowanych </t>
  </si>
  <si>
    <t>Filozofia klasyczna i współczesna</t>
  </si>
  <si>
    <t>IV MODUŁ ZAAWANSOWANE ZAGADNIENIA</t>
  </si>
  <si>
    <t>Konwersatorium interdyscyplinarne I</t>
  </si>
  <si>
    <t>Konwersatorium interdyscyplinarne II</t>
  </si>
  <si>
    <t>Uczestnictwo w badaniach statutowych katedry</t>
  </si>
  <si>
    <t>VI. MODUŁ PREZDMIOTY OPCJONALNE</t>
  </si>
  <si>
    <t>Zaawansowane informatyczne narzędzia pracy naukowej</t>
  </si>
  <si>
    <t xml:space="preserve">Translatorium z języka angielskiego </t>
  </si>
  <si>
    <r>
      <t xml:space="preserve">Szkolenie BHWPiK </t>
    </r>
    <r>
      <rPr>
        <i/>
        <sz val="11"/>
        <color indexed="8"/>
        <rFont val="Calibri"/>
        <family val="2"/>
      </rPr>
      <t>(kurs e-learningowy)</t>
    </r>
  </si>
  <si>
    <t>Ć</t>
  </si>
  <si>
    <t>Ogólnoakademicki</t>
  </si>
  <si>
    <t>Stacjonarne</t>
  </si>
  <si>
    <t xml:space="preserve">V. MODUŁ: ŚCIEŻKI </t>
  </si>
  <si>
    <t>VII. MODUŁ PREZDMIOTY POMOCNICZE</t>
  </si>
  <si>
    <t>VIII. MODUŁ PREDMIOTY UZUPEŁNIAJĄCE</t>
  </si>
  <si>
    <t>Wstęp do filozofii</t>
  </si>
  <si>
    <t xml:space="preserve">Critical thinking </t>
  </si>
  <si>
    <t>Opcje z zakresu: Historia filozofii I / Historia filozofii II</t>
  </si>
  <si>
    <t xml:space="preserve">Opcje z zakresu: Filozofia przyrody i przyrodoznawstwa I / Filozofia przyrody i przyrodoznawstwa II </t>
  </si>
  <si>
    <t>Opcje z zakresu: Filozofia współczesna I / Filozofia współczesna II</t>
  </si>
  <si>
    <t>Opcje z zakresu: Filozofia społeczno-polityczna I / Filozofia społeczno-polityczna II</t>
  </si>
  <si>
    <t>Opcje z zakresu: Filozofia nauki i techniki I / Filozofia nauki i techniki II</t>
  </si>
  <si>
    <t>Opcje z zakresu: Filozofia klasyczna I / Filozofia klasyczna II</t>
  </si>
  <si>
    <t>Opcje z zakresu: Filozofia tomistyczna I / Filozofia tomistyczna II</t>
  </si>
  <si>
    <t>Opcje z zakresu: Filozofia i przedsiębiorczość I / Filozofia i przedsiębiorczość II</t>
  </si>
  <si>
    <t>nie dotyczy</t>
  </si>
  <si>
    <r>
      <t xml:space="preserve">Obowiązuje studentów rozpoczynających studia od roku akademickiego: </t>
    </r>
    <r>
      <rPr>
        <b/>
        <sz val="11"/>
        <rFont val="Cambria"/>
        <family val="1"/>
      </rPr>
      <t>2020/2021</t>
    </r>
  </si>
  <si>
    <t>Zajęcia do wyboru na kierunku Psychologia</t>
  </si>
  <si>
    <t>Zajęcia do wyboru na kierunku Kulturoznawstwo II stopień</t>
  </si>
  <si>
    <t>Science and religion</t>
  </si>
  <si>
    <t>The great philosophical debates III: culture and religion</t>
  </si>
  <si>
    <t>Bioetyka i etyka środowiskowa</t>
  </si>
  <si>
    <t>Contemporary ethical issues in organizations</t>
  </si>
  <si>
    <t>Opcje z zakresu: Phenomenology I / Phenomenology II</t>
  </si>
  <si>
    <t>Opcje z zakresu: Analytic philosophy I / Analytic philosophy II</t>
  </si>
  <si>
    <t>Selected ethical aspects of human enhancement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</si>
</sst>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mbria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i/>
      <sz val="11"/>
      <name val="Cambria"/>
      <family val="1"/>
    </font>
    <font>
      <i/>
      <sz val="11"/>
      <color indexed="8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5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56" fillId="34" borderId="0" xfId="0" applyFont="1" applyFill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32" fillId="35" borderId="11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3" fillId="34" borderId="0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34" fillId="34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38" borderId="10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0" fillId="36" borderId="18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/>
    </xf>
    <xf numFmtId="0" fontId="32" fillId="34" borderId="19" xfId="0" applyFont="1" applyFill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9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6" fillId="39" borderId="10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2" fillId="39" borderId="10" xfId="0" applyFont="1" applyFill="1" applyBorder="1" applyAlignment="1">
      <alignment horizontal="center" vertical="center"/>
    </xf>
    <xf numFmtId="0" fontId="32" fillId="39" borderId="13" xfId="0" applyFont="1" applyFill="1" applyBorder="1" applyAlignment="1">
      <alignment horizontal="center" vertical="center"/>
    </xf>
    <xf numFmtId="0" fontId="32" fillId="39" borderId="11" xfId="0" applyFont="1" applyFill="1" applyBorder="1" applyAlignment="1">
      <alignment horizontal="center" vertical="center"/>
    </xf>
    <xf numFmtId="0" fontId="32" fillId="39" borderId="12" xfId="0" applyFont="1" applyFill="1" applyBorder="1" applyAlignment="1">
      <alignment horizontal="center" vertical="center"/>
    </xf>
    <xf numFmtId="0" fontId="26" fillId="39" borderId="0" xfId="0" applyFont="1" applyFill="1" applyAlignment="1">
      <alignment vertical="center"/>
    </xf>
    <xf numFmtId="0" fontId="32" fillId="40" borderId="10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6" fillId="40" borderId="10" xfId="0" applyFont="1" applyFill="1" applyBorder="1" applyAlignment="1">
      <alignment horizontal="center" vertical="center"/>
    </xf>
    <xf numFmtId="0" fontId="57" fillId="40" borderId="1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7" fillId="40" borderId="13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23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5" fillId="35" borderId="11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2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2" fillId="34" borderId="11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2" xfId="0" applyFont="1" applyFill="1" applyBorder="1" applyAlignment="1">
      <alignment/>
    </xf>
    <xf numFmtId="0" fontId="3" fillId="34" borderId="13" xfId="0" applyFont="1" applyFill="1" applyBorder="1" applyAlignment="1" applyProtection="1">
      <alignment/>
      <protection locked="0"/>
    </xf>
    <xf numFmtId="0" fontId="37" fillId="0" borderId="1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32" fillId="34" borderId="26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37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 applyProtection="1">
      <alignment horizontal="left"/>
      <protection hidden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 applyProtection="1">
      <alignment horizontal="left"/>
      <protection hidden="1"/>
    </xf>
    <xf numFmtId="0" fontId="59" fillId="34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0" fontId="6" fillId="41" borderId="30" xfId="0" applyFont="1" applyFill="1" applyBorder="1" applyAlignment="1">
      <alignment horizontal="center" vertical="center"/>
    </xf>
    <xf numFmtId="0" fontId="6" fillId="41" borderId="31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8" borderId="30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6" fillId="42" borderId="15" xfId="0" applyFont="1" applyFill="1" applyBorder="1" applyAlignment="1">
      <alignment horizontal="center" vertical="center"/>
    </xf>
    <xf numFmtId="0" fontId="6" fillId="42" borderId="30" xfId="0" applyFont="1" applyFill="1" applyBorder="1" applyAlignment="1">
      <alignment horizontal="center" vertical="center"/>
    </xf>
    <xf numFmtId="0" fontId="6" fillId="42" borderId="32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left"/>
    </xf>
    <xf numFmtId="0" fontId="6" fillId="43" borderId="15" xfId="0" applyFont="1" applyFill="1" applyBorder="1" applyAlignment="1">
      <alignment horizontal="center" vertical="center"/>
    </xf>
    <xf numFmtId="0" fontId="6" fillId="43" borderId="30" xfId="0" applyFont="1" applyFill="1" applyBorder="1" applyAlignment="1">
      <alignment horizontal="center" vertical="center"/>
    </xf>
    <xf numFmtId="0" fontId="6" fillId="43" borderId="31" xfId="0" applyFont="1" applyFill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left"/>
      <protection hidden="1"/>
    </xf>
    <xf numFmtId="0" fontId="6" fillId="34" borderId="19" xfId="0" applyFont="1" applyFill="1" applyBorder="1" applyAlignment="1" applyProtection="1">
      <alignment horizontal="left"/>
      <protection hidden="1"/>
    </xf>
    <xf numFmtId="0" fontId="6" fillId="34" borderId="22" xfId="0" applyFont="1" applyFill="1" applyBorder="1" applyAlignment="1" applyProtection="1">
      <alignment horizontal="left"/>
      <protection hidden="1"/>
    </xf>
    <xf numFmtId="0" fontId="32" fillId="0" borderId="3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33" fillId="34" borderId="10" xfId="0" applyFont="1" applyFill="1" applyBorder="1" applyAlignment="1">
      <alignment horizontal="left"/>
    </xf>
    <xf numFmtId="0" fontId="33" fillId="34" borderId="13" xfId="0" applyFont="1" applyFill="1" applyBorder="1" applyAlignment="1" applyProtection="1">
      <alignment horizontal="center"/>
      <protection hidden="1"/>
    </xf>
    <xf numFmtId="0" fontId="33" fillId="34" borderId="22" xfId="0" applyFont="1" applyFill="1" applyBorder="1" applyAlignment="1" applyProtection="1">
      <alignment horizontal="center"/>
      <protection hidden="1"/>
    </xf>
    <xf numFmtId="0" fontId="33" fillId="34" borderId="0" xfId="0" applyFont="1" applyFill="1" applyBorder="1" applyAlignment="1" applyProtection="1">
      <alignment horizontal="left"/>
      <protection hidden="1"/>
    </xf>
    <xf numFmtId="0" fontId="33" fillId="34" borderId="10" xfId="0" applyFont="1" applyFill="1" applyBorder="1" applyAlignment="1" applyProtection="1">
      <alignment horizontal="left"/>
      <protection hidden="1" locked="0"/>
    </xf>
    <xf numFmtId="0" fontId="6" fillId="34" borderId="10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7"/>
  <sheetViews>
    <sheetView tabSelected="1" view="pageBreakPreview" zoomScale="80" zoomScaleNormal="80" zoomScaleSheetLayoutView="80" workbookViewId="0" topLeftCell="A1">
      <selection activeCell="AB37" sqref="AB37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9.3984375" style="2" bestFit="1" customWidth="1"/>
    <col min="23" max="23" width="9" style="2" customWidth="1"/>
    <col min="24" max="24" width="12.19921875" style="2" customWidth="1"/>
    <col min="25" max="16384" width="9" style="2" customWidth="1"/>
  </cols>
  <sheetData>
    <row r="1" spans="1:21" ht="14.25" customHeight="1">
      <c r="A1" s="207" t="s">
        <v>98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14.25">
      <c r="A2" s="170" t="s">
        <v>38</v>
      </c>
      <c r="B2" s="170"/>
      <c r="C2" s="167" t="s">
        <v>40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9"/>
      <c r="O2" s="9"/>
      <c r="P2" s="12"/>
      <c r="Q2" s="11"/>
      <c r="R2" s="11"/>
      <c r="S2" s="9"/>
      <c r="T2" s="9"/>
      <c r="U2" s="9"/>
    </row>
    <row r="3" spans="1:21" ht="14.25">
      <c r="A3" s="170" t="s">
        <v>39</v>
      </c>
      <c r="B3" s="170"/>
      <c r="C3" s="167" t="s">
        <v>41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9"/>
      <c r="O3" s="9"/>
      <c r="P3" s="11"/>
      <c r="Q3" s="11"/>
      <c r="R3" s="11"/>
      <c r="S3" s="9"/>
      <c r="T3" s="9"/>
      <c r="U3" s="9"/>
    </row>
    <row r="4" spans="1:21" ht="14.25">
      <c r="A4" s="170" t="s">
        <v>0</v>
      </c>
      <c r="B4" s="170"/>
      <c r="C4" s="167" t="s">
        <v>42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1"/>
      <c r="O4" s="9"/>
      <c r="P4" s="13"/>
      <c r="Q4" s="11"/>
      <c r="R4" s="11"/>
      <c r="S4" s="9"/>
      <c r="T4" s="9"/>
      <c r="U4" s="9"/>
    </row>
    <row r="5" spans="1:21" s="3" customFormat="1" ht="14.25">
      <c r="A5" s="208" t="s">
        <v>13</v>
      </c>
      <c r="B5" s="208"/>
      <c r="C5" s="209" t="s">
        <v>82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14"/>
      <c r="O5" s="15"/>
      <c r="P5" s="16"/>
      <c r="Q5" s="15"/>
      <c r="R5" s="14"/>
      <c r="S5" s="15"/>
      <c r="T5" s="15"/>
      <c r="U5" s="15"/>
    </row>
    <row r="6" spans="1:21" ht="14.25">
      <c r="A6" s="170" t="s">
        <v>12</v>
      </c>
      <c r="B6" s="170"/>
      <c r="C6" s="167" t="s">
        <v>83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1"/>
      <c r="O6" s="9"/>
      <c r="P6" s="11"/>
      <c r="Q6" s="11"/>
      <c r="R6" s="11"/>
      <c r="S6" s="9"/>
      <c r="T6" s="9"/>
      <c r="U6" s="9"/>
    </row>
    <row r="7" spans="1:21" ht="14.25">
      <c r="A7" s="170" t="s">
        <v>14</v>
      </c>
      <c r="B7" s="170"/>
      <c r="C7" s="167" t="s">
        <v>43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1"/>
      <c r="O7" s="171"/>
      <c r="P7" s="171"/>
      <c r="Q7" s="171"/>
      <c r="R7" s="171"/>
      <c r="S7" s="171"/>
      <c r="T7" s="171"/>
      <c r="U7" s="171"/>
    </row>
    <row r="8" spans="1:21" ht="14.25">
      <c r="A8" s="170" t="s">
        <v>37</v>
      </c>
      <c r="B8" s="170"/>
      <c r="C8" s="188">
        <v>120</v>
      </c>
      <c r="D8" s="189"/>
      <c r="E8" s="189"/>
      <c r="F8" s="189"/>
      <c r="G8" s="189"/>
      <c r="H8" s="189"/>
      <c r="I8" s="189"/>
      <c r="J8" s="189"/>
      <c r="K8" s="189"/>
      <c r="L8" s="189"/>
      <c r="M8" s="190"/>
      <c r="N8" s="9"/>
      <c r="O8" s="171"/>
      <c r="P8" s="171"/>
      <c r="Q8" s="171"/>
      <c r="R8" s="171"/>
      <c r="S8" s="171"/>
      <c r="T8" s="171"/>
      <c r="U8" s="171"/>
    </row>
    <row r="9" spans="1:21" ht="14.25">
      <c r="A9" s="170" t="s">
        <v>19</v>
      </c>
      <c r="B9" s="170"/>
      <c r="C9" s="167">
        <v>944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1"/>
      <c r="O9" s="171"/>
      <c r="P9" s="171"/>
      <c r="Q9" s="171"/>
      <c r="R9" s="171"/>
      <c r="S9" s="171"/>
      <c r="T9" s="171"/>
      <c r="U9" s="171"/>
    </row>
    <row r="10" spans="1:21" ht="14.25">
      <c r="A10" s="170" t="s">
        <v>18</v>
      </c>
      <c r="B10" s="170"/>
      <c r="C10" s="184" t="s">
        <v>97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7"/>
      <c r="O10" s="171"/>
      <c r="P10" s="171"/>
      <c r="Q10" s="171"/>
      <c r="R10" s="171"/>
      <c r="S10" s="171"/>
      <c r="T10" s="171"/>
      <c r="U10" s="171"/>
    </row>
    <row r="11" spans="1:21" s="1" customFormat="1" ht="14.25">
      <c r="A11" s="170" t="s">
        <v>23</v>
      </c>
      <c r="B11" s="170"/>
      <c r="C11" s="184">
        <f>H79</f>
        <v>3004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7"/>
      <c r="O11" s="9"/>
      <c r="P11" s="9"/>
      <c r="Q11" s="11"/>
      <c r="R11" s="11"/>
      <c r="S11" s="9"/>
      <c r="T11" s="9"/>
      <c r="U11" s="9"/>
    </row>
    <row r="12" spans="1:21" ht="14.25">
      <c r="A12" s="51"/>
      <c r="B12" s="18"/>
      <c r="C12" s="10"/>
      <c r="D12" s="10"/>
      <c r="E12" s="10"/>
      <c r="F12" s="52"/>
      <c r="G12" s="52"/>
      <c r="H12" s="52"/>
      <c r="I12" s="53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 ht="14.25">
      <c r="A13" s="205" t="s">
        <v>17</v>
      </c>
      <c r="B13" s="206"/>
      <c r="C13" s="20"/>
      <c r="D13" s="20"/>
      <c r="E13" s="20"/>
      <c r="F13" s="52"/>
      <c r="G13" s="52"/>
      <c r="H13" s="52"/>
      <c r="I13" s="53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1" ht="14.25">
      <c r="A14" s="204" t="s">
        <v>30</v>
      </c>
      <c r="B14" s="204"/>
      <c r="C14" s="85" t="s">
        <v>27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4.25">
      <c r="A15" s="204" t="s">
        <v>31</v>
      </c>
      <c r="B15" s="204"/>
      <c r="C15" s="85" t="s">
        <v>28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4.25">
      <c r="A16" s="204" t="s">
        <v>32</v>
      </c>
      <c r="B16" s="204"/>
      <c r="C16" s="85" t="s">
        <v>29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5" thickBot="1">
      <c r="A17" s="28"/>
      <c r="B17" s="11"/>
      <c r="C17" s="158"/>
      <c r="D17" s="158"/>
      <c r="E17" s="158"/>
      <c r="F17" s="158"/>
      <c r="G17" s="158"/>
      <c r="H17" s="158"/>
      <c r="I17" s="158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</row>
    <row r="18" spans="1:21" s="4" customFormat="1" ht="27.75" customHeight="1" thickBot="1">
      <c r="A18" s="196" t="s">
        <v>3</v>
      </c>
      <c r="B18" s="199" t="s">
        <v>25</v>
      </c>
      <c r="C18" s="160" t="s">
        <v>16</v>
      </c>
      <c r="D18" s="160" t="s">
        <v>20</v>
      </c>
      <c r="E18" s="160" t="s">
        <v>11</v>
      </c>
      <c r="F18" s="169" t="s">
        <v>22</v>
      </c>
      <c r="G18" s="169"/>
      <c r="H18" s="168" t="s">
        <v>24</v>
      </c>
      <c r="I18" s="200" t="s">
        <v>1</v>
      </c>
      <c r="J18" s="172" t="s">
        <v>4</v>
      </c>
      <c r="K18" s="173"/>
      <c r="L18" s="173"/>
      <c r="M18" s="173"/>
      <c r="N18" s="173"/>
      <c r="O18" s="193"/>
      <c r="P18" s="172" t="s">
        <v>8</v>
      </c>
      <c r="Q18" s="173"/>
      <c r="R18" s="173"/>
      <c r="S18" s="173"/>
      <c r="T18" s="173"/>
      <c r="U18" s="174"/>
    </row>
    <row r="19" spans="1:21" s="4" customFormat="1" ht="15" thickBot="1">
      <c r="A19" s="197"/>
      <c r="B19" s="199"/>
      <c r="C19" s="160"/>
      <c r="D19" s="160"/>
      <c r="E19" s="160"/>
      <c r="F19" s="168" t="s">
        <v>26</v>
      </c>
      <c r="G19" s="168" t="s">
        <v>15</v>
      </c>
      <c r="H19" s="168"/>
      <c r="I19" s="200"/>
      <c r="J19" s="185" t="s">
        <v>5</v>
      </c>
      <c r="K19" s="186"/>
      <c r="L19" s="187"/>
      <c r="M19" s="175" t="s">
        <v>7</v>
      </c>
      <c r="N19" s="176"/>
      <c r="O19" s="177"/>
      <c r="P19" s="181" t="s">
        <v>9</v>
      </c>
      <c r="Q19" s="182"/>
      <c r="R19" s="183"/>
      <c r="S19" s="178" t="s">
        <v>10</v>
      </c>
      <c r="T19" s="179"/>
      <c r="U19" s="180"/>
    </row>
    <row r="20" spans="1:21" s="4" customFormat="1" ht="14.25">
      <c r="A20" s="197"/>
      <c r="B20" s="199"/>
      <c r="C20" s="160"/>
      <c r="D20" s="160"/>
      <c r="E20" s="160"/>
      <c r="F20" s="168"/>
      <c r="G20" s="168"/>
      <c r="H20" s="168"/>
      <c r="I20" s="200"/>
      <c r="J20" s="161" t="s">
        <v>2</v>
      </c>
      <c r="K20" s="29" t="s">
        <v>6</v>
      </c>
      <c r="L20" s="191" t="s">
        <v>1</v>
      </c>
      <c r="M20" s="161" t="s">
        <v>2</v>
      </c>
      <c r="N20" s="29" t="s">
        <v>6</v>
      </c>
      <c r="O20" s="191" t="s">
        <v>1</v>
      </c>
      <c r="P20" s="161" t="s">
        <v>2</v>
      </c>
      <c r="Q20" s="29" t="s">
        <v>6</v>
      </c>
      <c r="R20" s="194" t="s">
        <v>1</v>
      </c>
      <c r="S20" s="161" t="s">
        <v>2</v>
      </c>
      <c r="T20" s="29" t="s">
        <v>6</v>
      </c>
      <c r="U20" s="191" t="s">
        <v>1</v>
      </c>
    </row>
    <row r="21" spans="1:21" s="115" customFormat="1" ht="14.25">
      <c r="A21" s="198"/>
      <c r="B21" s="199"/>
      <c r="C21" s="160"/>
      <c r="D21" s="160"/>
      <c r="E21" s="160"/>
      <c r="F21" s="168"/>
      <c r="G21" s="168"/>
      <c r="H21" s="168"/>
      <c r="I21" s="200"/>
      <c r="J21" s="162"/>
      <c r="K21" s="27" t="s">
        <v>21</v>
      </c>
      <c r="L21" s="192"/>
      <c r="M21" s="162"/>
      <c r="N21" s="27" t="s">
        <v>21</v>
      </c>
      <c r="O21" s="192"/>
      <c r="P21" s="162"/>
      <c r="Q21" s="27" t="s">
        <v>21</v>
      </c>
      <c r="R21" s="195"/>
      <c r="S21" s="162"/>
      <c r="T21" s="27" t="s">
        <v>21</v>
      </c>
      <c r="U21" s="192"/>
    </row>
    <row r="22" spans="1:21" s="115" customFormat="1" ht="14.25">
      <c r="A22" s="201" t="s">
        <v>34</v>
      </c>
      <c r="B22" s="202"/>
      <c r="C22" s="202"/>
      <c r="D22" s="202"/>
      <c r="E22" s="203"/>
      <c r="F22" s="6">
        <f aca="true" t="shared" si="0" ref="F22:U22">SUM(F23:F24)</f>
        <v>30</v>
      </c>
      <c r="G22" s="6">
        <f t="shared" si="0"/>
        <v>0</v>
      </c>
      <c r="H22" s="6">
        <f t="shared" si="0"/>
        <v>100</v>
      </c>
      <c r="I22" s="24">
        <f t="shared" si="0"/>
        <v>4</v>
      </c>
      <c r="J22" s="7">
        <f t="shared" si="0"/>
        <v>30</v>
      </c>
      <c r="K22" s="6">
        <f t="shared" si="0"/>
        <v>0</v>
      </c>
      <c r="L22" s="8">
        <f t="shared" si="0"/>
        <v>4</v>
      </c>
      <c r="M22" s="7">
        <f t="shared" si="0"/>
        <v>0</v>
      </c>
      <c r="N22" s="6">
        <f t="shared" si="0"/>
        <v>0</v>
      </c>
      <c r="O22" s="8">
        <f t="shared" si="0"/>
        <v>0</v>
      </c>
      <c r="P22" s="8">
        <f t="shared" si="0"/>
        <v>0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8">
        <f t="shared" si="0"/>
        <v>0</v>
      </c>
      <c r="U22" s="8">
        <f t="shared" si="0"/>
        <v>0</v>
      </c>
    </row>
    <row r="23" spans="1:21" s="116" customFormat="1" ht="15">
      <c r="A23" s="37">
        <v>1</v>
      </c>
      <c r="B23" s="91" t="s">
        <v>44</v>
      </c>
      <c r="C23" s="58" t="s">
        <v>45</v>
      </c>
      <c r="D23" s="58" t="s">
        <v>45</v>
      </c>
      <c r="E23" s="58" t="s">
        <v>46</v>
      </c>
      <c r="F23" s="61">
        <v>15</v>
      </c>
      <c r="G23" s="61">
        <v>0</v>
      </c>
      <c r="H23" s="61">
        <f>I23*25</f>
        <v>50</v>
      </c>
      <c r="I23" s="62">
        <v>2</v>
      </c>
      <c r="J23" s="50">
        <v>15</v>
      </c>
      <c r="K23" s="37"/>
      <c r="L23" s="38">
        <v>2</v>
      </c>
      <c r="M23" s="63"/>
      <c r="N23" s="60"/>
      <c r="O23" s="64"/>
      <c r="P23" s="56"/>
      <c r="Q23" s="58"/>
      <c r="R23" s="59"/>
      <c r="S23" s="56"/>
      <c r="T23" s="58"/>
      <c r="U23" s="57"/>
    </row>
    <row r="24" spans="1:21" s="116" customFormat="1" ht="15">
      <c r="A24" s="37">
        <v>2</v>
      </c>
      <c r="B24" s="92" t="s">
        <v>47</v>
      </c>
      <c r="C24" s="58" t="s">
        <v>45</v>
      </c>
      <c r="D24" s="58" t="s">
        <v>45</v>
      </c>
      <c r="E24" s="58" t="s">
        <v>46</v>
      </c>
      <c r="F24" s="61">
        <v>15</v>
      </c>
      <c r="G24" s="61">
        <v>0</v>
      </c>
      <c r="H24" s="61">
        <f>I24*25</f>
        <v>50</v>
      </c>
      <c r="I24" s="62">
        <v>2</v>
      </c>
      <c r="J24" s="50">
        <v>15</v>
      </c>
      <c r="K24" s="37"/>
      <c r="L24" s="38">
        <v>2</v>
      </c>
      <c r="M24" s="50"/>
      <c r="N24" s="37"/>
      <c r="O24" s="38"/>
      <c r="P24" s="56"/>
      <c r="Q24" s="58"/>
      <c r="R24" s="59"/>
      <c r="S24" s="56"/>
      <c r="T24" s="58"/>
      <c r="U24" s="57"/>
    </row>
    <row r="25" spans="1:21" s="66" customFormat="1" ht="14.25">
      <c r="A25" s="157" t="s">
        <v>33</v>
      </c>
      <c r="B25" s="157"/>
      <c r="C25" s="157"/>
      <c r="D25" s="157"/>
      <c r="E25" s="157"/>
      <c r="F25" s="40">
        <f aca="true" t="shared" si="1" ref="F25:U25">SUM(F26:F26)</f>
        <v>120</v>
      </c>
      <c r="G25" s="40">
        <f t="shared" si="1"/>
        <v>120</v>
      </c>
      <c r="H25" s="40">
        <f t="shared" si="1"/>
        <v>500</v>
      </c>
      <c r="I25" s="42">
        <f t="shared" si="1"/>
        <v>20</v>
      </c>
      <c r="J25" s="39">
        <f t="shared" si="1"/>
        <v>0</v>
      </c>
      <c r="K25" s="40">
        <f t="shared" si="1"/>
        <v>30</v>
      </c>
      <c r="L25" s="41">
        <f t="shared" si="1"/>
        <v>4</v>
      </c>
      <c r="M25" s="39">
        <f t="shared" si="1"/>
        <v>0</v>
      </c>
      <c r="N25" s="40">
        <f t="shared" si="1"/>
        <v>30</v>
      </c>
      <c r="O25" s="41">
        <f t="shared" si="1"/>
        <v>4</v>
      </c>
      <c r="P25" s="39">
        <f t="shared" si="1"/>
        <v>0</v>
      </c>
      <c r="Q25" s="40">
        <f t="shared" si="1"/>
        <v>30</v>
      </c>
      <c r="R25" s="42">
        <f t="shared" si="1"/>
        <v>4</v>
      </c>
      <c r="S25" s="39">
        <f t="shared" si="1"/>
        <v>0</v>
      </c>
      <c r="T25" s="40">
        <f t="shared" si="1"/>
        <v>30</v>
      </c>
      <c r="U25" s="41">
        <f t="shared" si="1"/>
        <v>8</v>
      </c>
    </row>
    <row r="26" spans="1:21" s="66" customFormat="1" ht="15">
      <c r="A26" s="37">
        <v>3</v>
      </c>
      <c r="B26" s="93" t="s">
        <v>48</v>
      </c>
      <c r="C26" s="37" t="s">
        <v>49</v>
      </c>
      <c r="D26" s="37" t="s">
        <v>50</v>
      </c>
      <c r="E26" s="37" t="s">
        <v>51</v>
      </c>
      <c r="F26" s="61">
        <v>120</v>
      </c>
      <c r="G26" s="61">
        <v>120</v>
      </c>
      <c r="H26" s="61">
        <f>I26*25</f>
        <v>500</v>
      </c>
      <c r="I26" s="62">
        <v>20</v>
      </c>
      <c r="J26" s="50"/>
      <c r="K26" s="37">
        <v>30</v>
      </c>
      <c r="L26" s="38">
        <v>4</v>
      </c>
      <c r="M26" s="50"/>
      <c r="N26" s="37">
        <v>30</v>
      </c>
      <c r="O26" s="38">
        <v>4</v>
      </c>
      <c r="P26" s="50"/>
      <c r="Q26" s="37">
        <v>30</v>
      </c>
      <c r="R26" s="49">
        <v>4</v>
      </c>
      <c r="S26" s="50"/>
      <c r="T26" s="37">
        <v>30</v>
      </c>
      <c r="U26" s="38">
        <v>8</v>
      </c>
    </row>
    <row r="27" spans="1:24" s="66" customFormat="1" ht="14.25">
      <c r="A27" s="157" t="s">
        <v>57</v>
      </c>
      <c r="B27" s="157"/>
      <c r="C27" s="157"/>
      <c r="D27" s="157"/>
      <c r="E27" s="157"/>
      <c r="F27" s="31">
        <f aca="true" t="shared" si="2" ref="F27:L27">SUM(F28:F32)</f>
        <v>105</v>
      </c>
      <c r="G27" s="31">
        <f t="shared" si="2"/>
        <v>105</v>
      </c>
      <c r="H27" s="31">
        <f t="shared" si="2"/>
        <v>275</v>
      </c>
      <c r="I27" s="31">
        <f t="shared" si="2"/>
        <v>11</v>
      </c>
      <c r="J27" s="31">
        <f t="shared" si="2"/>
        <v>0</v>
      </c>
      <c r="K27" s="31">
        <f t="shared" si="2"/>
        <v>105</v>
      </c>
      <c r="L27" s="31">
        <f t="shared" si="2"/>
        <v>11</v>
      </c>
      <c r="M27" s="30">
        <f aca="true" t="shared" si="3" ref="M27:U27">SUM(M28:M37)</f>
        <v>0</v>
      </c>
      <c r="N27" s="31">
        <f t="shared" si="3"/>
        <v>0</v>
      </c>
      <c r="O27" s="32">
        <f t="shared" si="3"/>
        <v>0</v>
      </c>
      <c r="P27" s="30">
        <f t="shared" si="3"/>
        <v>0</v>
      </c>
      <c r="Q27" s="31">
        <f t="shared" si="3"/>
        <v>0</v>
      </c>
      <c r="R27" s="33">
        <f t="shared" si="3"/>
        <v>0</v>
      </c>
      <c r="S27" s="30">
        <f t="shared" si="3"/>
        <v>0</v>
      </c>
      <c r="T27" s="31">
        <f t="shared" si="3"/>
        <v>0</v>
      </c>
      <c r="U27" s="32">
        <f t="shared" si="3"/>
        <v>0</v>
      </c>
      <c r="V27" s="54"/>
      <c r="W27" s="54"/>
      <c r="X27" s="54"/>
    </row>
    <row r="28" spans="1:24" s="66" customFormat="1" ht="15">
      <c r="A28" s="100"/>
      <c r="B28" s="94" t="s">
        <v>52</v>
      </c>
      <c r="C28" s="100"/>
      <c r="D28" s="100"/>
      <c r="E28" s="100"/>
      <c r="F28" s="100"/>
      <c r="G28" s="100"/>
      <c r="H28" s="100"/>
      <c r="I28" s="101"/>
      <c r="J28" s="102"/>
      <c r="K28" s="100"/>
      <c r="L28" s="103"/>
      <c r="M28" s="102"/>
      <c r="N28" s="100"/>
      <c r="O28" s="103"/>
      <c r="P28" s="102"/>
      <c r="Q28" s="100"/>
      <c r="R28" s="101"/>
      <c r="S28" s="102"/>
      <c r="T28" s="100"/>
      <c r="U28" s="103"/>
      <c r="V28" s="54"/>
      <c r="W28" s="54"/>
      <c r="X28" s="54"/>
    </row>
    <row r="29" spans="1:24" s="66" customFormat="1" ht="15">
      <c r="A29" s="37">
        <v>4</v>
      </c>
      <c r="B29" s="92" t="s">
        <v>87</v>
      </c>
      <c r="C29" s="58" t="s">
        <v>49</v>
      </c>
      <c r="D29" s="58" t="s">
        <v>45</v>
      </c>
      <c r="E29" s="58" t="s">
        <v>58</v>
      </c>
      <c r="F29" s="61">
        <v>30</v>
      </c>
      <c r="G29" s="61">
        <v>30</v>
      </c>
      <c r="H29" s="61">
        <f>I29*25</f>
        <v>75</v>
      </c>
      <c r="I29" s="62">
        <v>3</v>
      </c>
      <c r="J29" s="87"/>
      <c r="K29" s="96">
        <v>30</v>
      </c>
      <c r="L29" s="96">
        <v>3</v>
      </c>
      <c r="M29" s="87"/>
      <c r="N29" s="58"/>
      <c r="O29" s="88"/>
      <c r="P29" s="87"/>
      <c r="Q29" s="58"/>
      <c r="R29" s="89"/>
      <c r="S29" s="87"/>
      <c r="T29" s="58"/>
      <c r="U29" s="88"/>
      <c r="V29" s="54"/>
      <c r="W29" s="54"/>
      <c r="X29" s="54"/>
    </row>
    <row r="30" spans="1:24" s="66" customFormat="1" ht="15">
      <c r="A30" s="37">
        <v>5</v>
      </c>
      <c r="B30" s="95" t="s">
        <v>54</v>
      </c>
      <c r="C30" s="58" t="s">
        <v>49</v>
      </c>
      <c r="D30" s="58" t="s">
        <v>45</v>
      </c>
      <c r="E30" s="58" t="s">
        <v>58</v>
      </c>
      <c r="F30" s="61">
        <v>30</v>
      </c>
      <c r="G30" s="61">
        <v>30</v>
      </c>
      <c r="H30" s="61">
        <f aca="true" t="shared" si="4" ref="H30:H49">I30*25</f>
        <v>75</v>
      </c>
      <c r="I30" s="62">
        <v>3</v>
      </c>
      <c r="J30" s="87"/>
      <c r="K30" s="96">
        <v>30</v>
      </c>
      <c r="L30" s="96">
        <v>3</v>
      </c>
      <c r="M30" s="87"/>
      <c r="N30" s="58"/>
      <c r="O30" s="88"/>
      <c r="P30" s="87"/>
      <c r="Q30" s="58"/>
      <c r="R30" s="89"/>
      <c r="S30" s="87"/>
      <c r="T30" s="58"/>
      <c r="U30" s="88"/>
      <c r="V30" s="54"/>
      <c r="W30" s="54"/>
      <c r="X30" s="54"/>
    </row>
    <row r="31" spans="1:24" s="66" customFormat="1" ht="15">
      <c r="A31" s="37">
        <v>6</v>
      </c>
      <c r="B31" s="95" t="s">
        <v>53</v>
      </c>
      <c r="C31" s="58" t="s">
        <v>49</v>
      </c>
      <c r="D31" s="58" t="s">
        <v>45</v>
      </c>
      <c r="E31" s="58" t="s">
        <v>58</v>
      </c>
      <c r="F31" s="61">
        <v>30</v>
      </c>
      <c r="G31" s="61">
        <v>30</v>
      </c>
      <c r="H31" s="61">
        <f t="shared" si="4"/>
        <v>75</v>
      </c>
      <c r="I31" s="62">
        <v>3</v>
      </c>
      <c r="J31" s="87"/>
      <c r="K31" s="96">
        <v>30</v>
      </c>
      <c r="L31" s="96">
        <v>3</v>
      </c>
      <c r="M31" s="87"/>
      <c r="N31" s="58"/>
      <c r="O31" s="88"/>
      <c r="P31" s="87"/>
      <c r="Q31" s="58"/>
      <c r="R31" s="89"/>
      <c r="S31" s="87"/>
      <c r="T31" s="58"/>
      <c r="U31" s="88"/>
      <c r="V31" s="54"/>
      <c r="W31" s="54"/>
      <c r="X31" s="54"/>
    </row>
    <row r="32" spans="1:24" s="66" customFormat="1" ht="15">
      <c r="A32" s="37">
        <v>7</v>
      </c>
      <c r="B32" s="95" t="s">
        <v>55</v>
      </c>
      <c r="C32" s="58" t="s">
        <v>49</v>
      </c>
      <c r="D32" s="58" t="s">
        <v>45</v>
      </c>
      <c r="E32" s="58" t="s">
        <v>58</v>
      </c>
      <c r="F32" s="61">
        <v>15</v>
      </c>
      <c r="G32" s="61">
        <v>15</v>
      </c>
      <c r="H32" s="61">
        <f t="shared" si="4"/>
        <v>50</v>
      </c>
      <c r="I32" s="62">
        <v>2</v>
      </c>
      <c r="J32" s="87"/>
      <c r="K32" s="96">
        <v>15</v>
      </c>
      <c r="L32" s="96">
        <v>2</v>
      </c>
      <c r="M32" s="87"/>
      <c r="N32" s="58"/>
      <c r="O32" s="88"/>
      <c r="P32" s="87"/>
      <c r="Q32" s="58"/>
      <c r="R32" s="89"/>
      <c r="S32" s="87"/>
      <c r="T32" s="58"/>
      <c r="U32" s="88"/>
      <c r="V32" s="54"/>
      <c r="W32" s="54"/>
      <c r="X32" s="54"/>
    </row>
    <row r="33" spans="1:24" s="66" customFormat="1" ht="15">
      <c r="A33" s="100"/>
      <c r="B33" s="94" t="s">
        <v>56</v>
      </c>
      <c r="C33" s="100"/>
      <c r="D33" s="100"/>
      <c r="E33" s="100"/>
      <c r="F33" s="100"/>
      <c r="G33" s="100"/>
      <c r="H33" s="100"/>
      <c r="I33" s="101"/>
      <c r="J33" s="102"/>
      <c r="K33" s="100"/>
      <c r="L33" s="103"/>
      <c r="M33" s="102"/>
      <c r="N33" s="100"/>
      <c r="O33" s="103"/>
      <c r="P33" s="102"/>
      <c r="Q33" s="100"/>
      <c r="R33" s="101"/>
      <c r="S33" s="102"/>
      <c r="T33" s="100"/>
      <c r="U33" s="103"/>
      <c r="V33" s="54"/>
      <c r="W33" s="54"/>
      <c r="X33" s="54"/>
    </row>
    <row r="34" spans="1:24" s="66" customFormat="1" ht="15">
      <c r="A34" s="37">
        <v>8</v>
      </c>
      <c r="B34" s="137" t="s">
        <v>99</v>
      </c>
      <c r="C34" s="58" t="s">
        <v>49</v>
      </c>
      <c r="D34" s="58" t="s">
        <v>45</v>
      </c>
      <c r="E34" s="58" t="s">
        <v>58</v>
      </c>
      <c r="F34" s="61">
        <v>30</v>
      </c>
      <c r="G34" s="61">
        <v>30</v>
      </c>
      <c r="H34" s="61">
        <f t="shared" si="4"/>
        <v>75</v>
      </c>
      <c r="I34" s="62">
        <v>3</v>
      </c>
      <c r="J34" s="87">
        <v>30</v>
      </c>
      <c r="K34" s="96"/>
      <c r="L34" s="96">
        <v>3</v>
      </c>
      <c r="M34" s="87"/>
      <c r="N34" s="58"/>
      <c r="O34" s="88"/>
      <c r="P34" s="87"/>
      <c r="Q34" s="58"/>
      <c r="R34" s="89"/>
      <c r="S34" s="87"/>
      <c r="T34" s="58"/>
      <c r="U34" s="88"/>
      <c r="V34" s="54"/>
      <c r="W34" s="54"/>
      <c r="X34" s="54"/>
    </row>
    <row r="35" spans="1:24" s="66" customFormat="1" ht="15">
      <c r="A35" s="37">
        <v>9</v>
      </c>
      <c r="B35" s="138" t="s">
        <v>99</v>
      </c>
      <c r="C35" s="58" t="s">
        <v>49</v>
      </c>
      <c r="D35" s="58" t="s">
        <v>45</v>
      </c>
      <c r="E35" s="58" t="s">
        <v>58</v>
      </c>
      <c r="F35" s="61">
        <v>30</v>
      </c>
      <c r="G35" s="61">
        <v>30</v>
      </c>
      <c r="H35" s="61">
        <f t="shared" si="4"/>
        <v>75</v>
      </c>
      <c r="I35" s="62">
        <v>3</v>
      </c>
      <c r="J35" s="34">
        <v>30</v>
      </c>
      <c r="K35" s="96"/>
      <c r="L35" s="96">
        <v>3</v>
      </c>
      <c r="M35" s="34"/>
      <c r="N35" s="35"/>
      <c r="O35" s="36"/>
      <c r="P35" s="56"/>
      <c r="Q35" s="58"/>
      <c r="R35" s="59"/>
      <c r="S35" s="56"/>
      <c r="T35" s="58"/>
      <c r="U35" s="57"/>
      <c r="V35" s="54"/>
      <c r="W35" s="54"/>
      <c r="X35" s="54"/>
    </row>
    <row r="36" spans="1:24" s="134" customFormat="1" ht="15">
      <c r="A36" s="128">
        <v>10</v>
      </c>
      <c r="B36" s="138" t="s">
        <v>100</v>
      </c>
      <c r="C36" s="58" t="s">
        <v>49</v>
      </c>
      <c r="D36" s="58" t="s">
        <v>45</v>
      </c>
      <c r="E36" s="58" t="s">
        <v>58</v>
      </c>
      <c r="F36" s="61">
        <v>15</v>
      </c>
      <c r="G36" s="61">
        <v>15</v>
      </c>
      <c r="H36" s="61">
        <f t="shared" si="4"/>
        <v>50</v>
      </c>
      <c r="I36" s="62">
        <v>2</v>
      </c>
      <c r="J36" s="34">
        <v>30</v>
      </c>
      <c r="K36" s="96"/>
      <c r="L36" s="96">
        <v>3</v>
      </c>
      <c r="M36" s="125"/>
      <c r="N36" s="126"/>
      <c r="O36" s="127"/>
      <c r="P36" s="130"/>
      <c r="Q36" s="129"/>
      <c r="R36" s="131"/>
      <c r="S36" s="130"/>
      <c r="T36" s="129"/>
      <c r="U36" s="132"/>
      <c r="V36" s="133"/>
      <c r="W36" s="133"/>
      <c r="X36" s="133"/>
    </row>
    <row r="37" spans="1:24" s="116" customFormat="1" ht="15">
      <c r="A37" s="37">
        <v>11</v>
      </c>
      <c r="B37" s="138" t="s">
        <v>100</v>
      </c>
      <c r="C37" s="58" t="s">
        <v>49</v>
      </c>
      <c r="D37" s="58" t="s">
        <v>45</v>
      </c>
      <c r="E37" s="58" t="s">
        <v>58</v>
      </c>
      <c r="F37" s="61">
        <v>30</v>
      </c>
      <c r="G37" s="61">
        <v>30</v>
      </c>
      <c r="H37" s="61">
        <f t="shared" si="4"/>
        <v>75</v>
      </c>
      <c r="I37" s="62">
        <v>3</v>
      </c>
      <c r="J37" s="56">
        <v>15</v>
      </c>
      <c r="K37" s="96"/>
      <c r="L37" s="96">
        <v>2</v>
      </c>
      <c r="M37" s="56"/>
      <c r="N37" s="58"/>
      <c r="O37" s="57"/>
      <c r="P37" s="56"/>
      <c r="Q37" s="58"/>
      <c r="R37" s="59"/>
      <c r="S37" s="56"/>
      <c r="T37" s="58"/>
      <c r="U37" s="57"/>
      <c r="V37" s="117"/>
      <c r="W37" s="117"/>
      <c r="X37" s="117"/>
    </row>
    <row r="38" spans="1:24" s="66" customFormat="1" ht="14.25">
      <c r="A38" s="157" t="s">
        <v>66</v>
      </c>
      <c r="B38" s="157"/>
      <c r="C38" s="157"/>
      <c r="D38" s="157"/>
      <c r="E38" s="157"/>
      <c r="F38" s="40">
        <f aca="true" t="shared" si="5" ref="F38:U38">SUM(F39:F49)</f>
        <v>310</v>
      </c>
      <c r="G38" s="40">
        <f t="shared" si="5"/>
        <v>310</v>
      </c>
      <c r="H38" s="40">
        <f t="shared" si="5"/>
        <v>950</v>
      </c>
      <c r="I38" s="42">
        <f t="shared" si="5"/>
        <v>38</v>
      </c>
      <c r="J38" s="39">
        <f t="shared" si="5"/>
        <v>0</v>
      </c>
      <c r="K38" s="40">
        <f t="shared" si="5"/>
        <v>90</v>
      </c>
      <c r="L38" s="41">
        <f t="shared" si="5"/>
        <v>11</v>
      </c>
      <c r="M38" s="39">
        <f t="shared" si="5"/>
        <v>0</v>
      </c>
      <c r="N38" s="40">
        <f t="shared" si="5"/>
        <v>120</v>
      </c>
      <c r="O38" s="41">
        <f t="shared" si="5"/>
        <v>14</v>
      </c>
      <c r="P38" s="39">
        <f t="shared" si="5"/>
        <v>0</v>
      </c>
      <c r="Q38" s="40">
        <f t="shared" si="5"/>
        <v>70</v>
      </c>
      <c r="R38" s="42">
        <f t="shared" si="5"/>
        <v>10</v>
      </c>
      <c r="S38" s="39">
        <f t="shared" si="5"/>
        <v>0</v>
      </c>
      <c r="T38" s="40">
        <f t="shared" si="5"/>
        <v>30</v>
      </c>
      <c r="U38" s="41">
        <f t="shared" si="5"/>
        <v>3</v>
      </c>
      <c r="V38" s="54"/>
      <c r="W38" s="54"/>
      <c r="X38" s="54"/>
    </row>
    <row r="39" spans="1:24" s="66" customFormat="1" ht="15">
      <c r="A39" s="37">
        <v>12</v>
      </c>
      <c r="B39" s="97" t="s">
        <v>59</v>
      </c>
      <c r="C39" s="58" t="s">
        <v>45</v>
      </c>
      <c r="D39" s="58" t="s">
        <v>45</v>
      </c>
      <c r="E39" s="58" t="s">
        <v>58</v>
      </c>
      <c r="F39" s="61">
        <v>30</v>
      </c>
      <c r="G39" s="61">
        <v>30</v>
      </c>
      <c r="H39" s="61">
        <f t="shared" si="4"/>
        <v>75</v>
      </c>
      <c r="I39" s="62">
        <v>3</v>
      </c>
      <c r="J39" s="34"/>
      <c r="K39" s="35">
        <v>30</v>
      </c>
      <c r="L39" s="36">
        <v>3</v>
      </c>
      <c r="M39" s="34"/>
      <c r="N39" s="35"/>
      <c r="O39" s="36"/>
      <c r="P39" s="56"/>
      <c r="Q39" s="58"/>
      <c r="R39" s="59"/>
      <c r="S39" s="56"/>
      <c r="T39" s="58"/>
      <c r="U39" s="57"/>
      <c r="V39" s="54"/>
      <c r="W39" s="54"/>
      <c r="X39" s="54"/>
    </row>
    <row r="40" spans="1:24" s="66" customFormat="1" ht="15">
      <c r="A40" s="37">
        <v>13</v>
      </c>
      <c r="B40" s="97" t="s">
        <v>60</v>
      </c>
      <c r="C40" s="58" t="s">
        <v>45</v>
      </c>
      <c r="D40" s="58" t="s">
        <v>45</v>
      </c>
      <c r="E40" s="58" t="s">
        <v>58</v>
      </c>
      <c r="F40" s="61">
        <v>30</v>
      </c>
      <c r="G40" s="61">
        <v>30</v>
      </c>
      <c r="H40" s="61">
        <f t="shared" si="4"/>
        <v>75</v>
      </c>
      <c r="I40" s="62">
        <v>3</v>
      </c>
      <c r="J40" s="34"/>
      <c r="K40" s="35"/>
      <c r="L40" s="36"/>
      <c r="M40" s="34"/>
      <c r="N40" s="35">
        <v>30</v>
      </c>
      <c r="O40" s="36">
        <v>3</v>
      </c>
      <c r="P40" s="87"/>
      <c r="Q40" s="58"/>
      <c r="R40" s="89"/>
      <c r="S40" s="87"/>
      <c r="T40" s="58"/>
      <c r="U40" s="88"/>
      <c r="V40" s="54"/>
      <c r="W40" s="54"/>
      <c r="X40" s="54"/>
    </row>
    <row r="41" spans="1:24" s="66" customFormat="1" ht="15">
      <c r="A41" s="37">
        <v>14</v>
      </c>
      <c r="B41" s="139" t="s">
        <v>102</v>
      </c>
      <c r="C41" s="58" t="s">
        <v>45</v>
      </c>
      <c r="D41" s="58" t="s">
        <v>45</v>
      </c>
      <c r="E41" s="58" t="s">
        <v>58</v>
      </c>
      <c r="F41" s="61">
        <v>20</v>
      </c>
      <c r="G41" s="61">
        <v>20</v>
      </c>
      <c r="H41" s="61">
        <f t="shared" si="4"/>
        <v>75</v>
      </c>
      <c r="I41" s="62">
        <v>3</v>
      </c>
      <c r="J41" s="34"/>
      <c r="K41" s="35"/>
      <c r="L41" s="36"/>
      <c r="M41" s="34"/>
      <c r="N41" s="35"/>
      <c r="O41" s="36"/>
      <c r="P41" s="87"/>
      <c r="Q41" s="58">
        <v>20</v>
      </c>
      <c r="R41" s="89">
        <v>3</v>
      </c>
      <c r="S41" s="87"/>
      <c r="T41" s="58"/>
      <c r="U41" s="88"/>
      <c r="V41" s="54"/>
      <c r="W41" s="54"/>
      <c r="X41" s="54"/>
    </row>
    <row r="42" spans="1:24" s="66" customFormat="1" ht="15">
      <c r="A42" s="37">
        <v>15</v>
      </c>
      <c r="B42" s="97" t="s">
        <v>61</v>
      </c>
      <c r="C42" s="58" t="s">
        <v>45</v>
      </c>
      <c r="D42" s="58" t="s">
        <v>45</v>
      </c>
      <c r="E42" s="58" t="s">
        <v>58</v>
      </c>
      <c r="F42" s="61">
        <v>30</v>
      </c>
      <c r="G42" s="61">
        <v>30</v>
      </c>
      <c r="H42" s="61">
        <f t="shared" si="4"/>
        <v>100</v>
      </c>
      <c r="I42" s="62">
        <v>4</v>
      </c>
      <c r="J42" s="34"/>
      <c r="K42" s="35">
        <v>30</v>
      </c>
      <c r="L42" s="36">
        <v>4</v>
      </c>
      <c r="M42" s="34"/>
      <c r="N42" s="35"/>
      <c r="O42" s="36"/>
      <c r="P42" s="87"/>
      <c r="Q42" s="58"/>
      <c r="R42" s="89"/>
      <c r="S42" s="87"/>
      <c r="T42" s="58"/>
      <c r="U42" s="88"/>
      <c r="V42" s="54"/>
      <c r="W42" s="54"/>
      <c r="X42" s="54"/>
    </row>
    <row r="43" spans="1:24" s="66" customFormat="1" ht="15">
      <c r="A43" s="37">
        <v>16</v>
      </c>
      <c r="B43" s="97" t="s">
        <v>62</v>
      </c>
      <c r="C43" s="58" t="s">
        <v>45</v>
      </c>
      <c r="D43" s="58" t="s">
        <v>45</v>
      </c>
      <c r="E43" s="58" t="s">
        <v>58</v>
      </c>
      <c r="F43" s="61">
        <v>30</v>
      </c>
      <c r="G43" s="61">
        <v>30</v>
      </c>
      <c r="H43" s="61">
        <f t="shared" si="4"/>
        <v>100</v>
      </c>
      <c r="I43" s="62">
        <v>4</v>
      </c>
      <c r="J43" s="34"/>
      <c r="K43" s="35"/>
      <c r="L43" s="36"/>
      <c r="M43" s="34"/>
      <c r="N43" s="35">
        <v>30</v>
      </c>
      <c r="O43" s="36">
        <v>4</v>
      </c>
      <c r="P43" s="87"/>
      <c r="Q43" s="58"/>
      <c r="R43" s="89"/>
      <c r="S43" s="87"/>
      <c r="T43" s="58"/>
      <c r="U43" s="88"/>
      <c r="V43" s="54"/>
      <c r="W43" s="54"/>
      <c r="X43" s="54"/>
    </row>
    <row r="44" spans="1:24" s="66" customFormat="1" ht="15">
      <c r="A44" s="37">
        <v>17</v>
      </c>
      <c r="B44" s="97" t="s">
        <v>63</v>
      </c>
      <c r="C44" s="58" t="s">
        <v>45</v>
      </c>
      <c r="D44" s="58" t="s">
        <v>45</v>
      </c>
      <c r="E44" s="58" t="s">
        <v>58</v>
      </c>
      <c r="F44" s="61">
        <v>30</v>
      </c>
      <c r="G44" s="61">
        <v>30</v>
      </c>
      <c r="H44" s="61">
        <f t="shared" si="4"/>
        <v>100</v>
      </c>
      <c r="I44" s="62">
        <v>4</v>
      </c>
      <c r="J44" s="34"/>
      <c r="K44" s="35"/>
      <c r="L44" s="36"/>
      <c r="M44" s="34"/>
      <c r="N44" s="35"/>
      <c r="O44" s="36"/>
      <c r="P44" s="87"/>
      <c r="Q44" s="58">
        <v>30</v>
      </c>
      <c r="R44" s="89">
        <v>4</v>
      </c>
      <c r="S44" s="87"/>
      <c r="T44" s="58"/>
      <c r="U44" s="88"/>
      <c r="V44" s="54"/>
      <c r="W44" s="54"/>
      <c r="X44" s="54"/>
    </row>
    <row r="45" spans="1:24" s="66" customFormat="1" ht="15">
      <c r="A45" s="37">
        <v>18</v>
      </c>
      <c r="B45" s="121" t="s">
        <v>88</v>
      </c>
      <c r="C45" s="58" t="s">
        <v>45</v>
      </c>
      <c r="D45" s="58" t="s">
        <v>45</v>
      </c>
      <c r="E45" s="58" t="s">
        <v>58</v>
      </c>
      <c r="F45" s="61">
        <v>30</v>
      </c>
      <c r="G45" s="61">
        <v>30</v>
      </c>
      <c r="H45" s="61">
        <f t="shared" si="4"/>
        <v>100</v>
      </c>
      <c r="I45" s="62">
        <v>4</v>
      </c>
      <c r="J45" s="141"/>
      <c r="K45" s="142"/>
      <c r="L45" s="135"/>
      <c r="M45" s="141"/>
      <c r="N45" s="142">
        <v>30</v>
      </c>
      <c r="O45" s="135">
        <v>4</v>
      </c>
      <c r="P45" s="87"/>
      <c r="Q45" s="58"/>
      <c r="R45" s="89"/>
      <c r="S45" s="87"/>
      <c r="T45" s="58"/>
      <c r="U45" s="88"/>
      <c r="V45" s="54"/>
      <c r="W45" s="54"/>
      <c r="X45" s="54"/>
    </row>
    <row r="46" spans="1:24" s="66" customFormat="1" ht="15">
      <c r="A46" s="37">
        <v>19</v>
      </c>
      <c r="B46" s="122" t="s">
        <v>65</v>
      </c>
      <c r="C46" s="58" t="s">
        <v>45</v>
      </c>
      <c r="D46" s="58" t="s">
        <v>45</v>
      </c>
      <c r="E46" s="58" t="s">
        <v>58</v>
      </c>
      <c r="F46" s="61">
        <v>30</v>
      </c>
      <c r="G46" s="61">
        <v>30</v>
      </c>
      <c r="H46" s="61">
        <f t="shared" si="4"/>
        <v>100</v>
      </c>
      <c r="I46" s="62">
        <v>4</v>
      </c>
      <c r="J46" s="141"/>
      <c r="K46" s="142">
        <v>30</v>
      </c>
      <c r="L46" s="135">
        <v>4</v>
      </c>
      <c r="M46" s="143"/>
      <c r="N46" s="144"/>
      <c r="O46" s="145"/>
      <c r="P46" s="87"/>
      <c r="Q46" s="58"/>
      <c r="R46" s="89"/>
      <c r="S46" s="87"/>
      <c r="T46" s="58"/>
      <c r="U46" s="88"/>
      <c r="V46" s="54"/>
      <c r="W46" s="54"/>
      <c r="X46" s="54"/>
    </row>
    <row r="47" spans="1:24" s="66" customFormat="1" ht="15">
      <c r="A47" s="37">
        <v>20</v>
      </c>
      <c r="B47" s="140" t="s">
        <v>103</v>
      </c>
      <c r="C47" s="58" t="s">
        <v>45</v>
      </c>
      <c r="D47" s="58" t="s">
        <v>45</v>
      </c>
      <c r="E47" s="58" t="s">
        <v>58</v>
      </c>
      <c r="F47" s="61">
        <v>30</v>
      </c>
      <c r="G47" s="61">
        <v>30</v>
      </c>
      <c r="H47" s="61">
        <f t="shared" si="4"/>
        <v>75</v>
      </c>
      <c r="I47" s="62">
        <v>3</v>
      </c>
      <c r="J47" s="34"/>
      <c r="K47" s="35"/>
      <c r="L47" s="36"/>
      <c r="M47" s="34"/>
      <c r="N47" s="35"/>
      <c r="O47" s="36"/>
      <c r="P47" s="87"/>
      <c r="Q47" s="58"/>
      <c r="R47" s="89"/>
      <c r="S47" s="87"/>
      <c r="T47" s="58">
        <v>30</v>
      </c>
      <c r="U47" s="88">
        <v>3</v>
      </c>
      <c r="V47" s="54"/>
      <c r="W47" s="54"/>
      <c r="X47" s="54"/>
    </row>
    <row r="48" spans="1:24" s="66" customFormat="1" ht="15">
      <c r="A48" s="37">
        <v>21</v>
      </c>
      <c r="B48" s="123" t="s">
        <v>64</v>
      </c>
      <c r="C48" s="58" t="s">
        <v>45</v>
      </c>
      <c r="D48" s="58" t="s">
        <v>45</v>
      </c>
      <c r="E48" s="58" t="s">
        <v>58</v>
      </c>
      <c r="F48" s="61">
        <v>30</v>
      </c>
      <c r="G48" s="61">
        <v>30</v>
      </c>
      <c r="H48" s="61">
        <f t="shared" si="4"/>
        <v>75</v>
      </c>
      <c r="I48" s="62">
        <v>3</v>
      </c>
      <c r="J48" s="34"/>
      <c r="K48" s="35"/>
      <c r="L48" s="36"/>
      <c r="M48" s="34"/>
      <c r="N48" s="35">
        <v>30</v>
      </c>
      <c r="O48" s="36">
        <v>3</v>
      </c>
      <c r="P48" s="56"/>
      <c r="Q48" s="58"/>
      <c r="R48" s="59"/>
      <c r="S48" s="56"/>
      <c r="T48" s="58"/>
      <c r="U48" s="57"/>
      <c r="V48" s="54"/>
      <c r="W48" s="54"/>
      <c r="X48" s="54"/>
    </row>
    <row r="49" spans="1:24" s="66" customFormat="1" ht="15">
      <c r="A49" s="37">
        <v>22</v>
      </c>
      <c r="B49" s="137" t="s">
        <v>101</v>
      </c>
      <c r="C49" s="58" t="s">
        <v>45</v>
      </c>
      <c r="D49" s="58" t="s">
        <v>45</v>
      </c>
      <c r="E49" s="58" t="s">
        <v>58</v>
      </c>
      <c r="F49" s="61">
        <v>20</v>
      </c>
      <c r="G49" s="61">
        <v>20</v>
      </c>
      <c r="H49" s="61">
        <f t="shared" si="4"/>
        <v>75</v>
      </c>
      <c r="I49" s="62">
        <v>3</v>
      </c>
      <c r="J49" s="34"/>
      <c r="K49" s="35"/>
      <c r="L49" s="36"/>
      <c r="M49" s="34"/>
      <c r="N49" s="35"/>
      <c r="O49" s="36"/>
      <c r="P49" s="56"/>
      <c r="Q49" s="58">
        <v>20</v>
      </c>
      <c r="R49" s="59">
        <v>3</v>
      </c>
      <c r="S49" s="56"/>
      <c r="T49" s="58"/>
      <c r="U49" s="57"/>
      <c r="V49" s="54"/>
      <c r="W49" s="54"/>
      <c r="X49" s="54"/>
    </row>
    <row r="50" spans="1:24" s="66" customFormat="1" ht="14.25">
      <c r="A50" s="166" t="s">
        <v>84</v>
      </c>
      <c r="B50" s="166"/>
      <c r="C50" s="166"/>
      <c r="D50" s="166"/>
      <c r="E50" s="166"/>
      <c r="F50" s="55">
        <f>SUM(F52:F57)</f>
        <v>170</v>
      </c>
      <c r="G50" s="55">
        <f aca="true" t="shared" si="6" ref="G50:U50">SUM(G52:G57)</f>
        <v>160</v>
      </c>
      <c r="H50" s="55">
        <f t="shared" si="6"/>
        <v>450</v>
      </c>
      <c r="I50" s="55">
        <f t="shared" si="6"/>
        <v>18</v>
      </c>
      <c r="J50" s="55">
        <f t="shared" si="6"/>
        <v>0</v>
      </c>
      <c r="K50" s="55">
        <f t="shared" si="6"/>
        <v>0</v>
      </c>
      <c r="L50" s="55">
        <f t="shared" si="6"/>
        <v>0</v>
      </c>
      <c r="M50" s="55">
        <f t="shared" si="6"/>
        <v>0</v>
      </c>
      <c r="N50" s="55">
        <f t="shared" si="6"/>
        <v>50</v>
      </c>
      <c r="O50" s="55">
        <f t="shared" si="6"/>
        <v>6</v>
      </c>
      <c r="P50" s="55">
        <f t="shared" si="6"/>
        <v>0</v>
      </c>
      <c r="Q50" s="55">
        <f t="shared" si="6"/>
        <v>50</v>
      </c>
      <c r="R50" s="55">
        <f t="shared" si="6"/>
        <v>6</v>
      </c>
      <c r="S50" s="55">
        <f t="shared" si="6"/>
        <v>0</v>
      </c>
      <c r="T50" s="55">
        <f t="shared" si="6"/>
        <v>60</v>
      </c>
      <c r="U50" s="55">
        <f t="shared" si="6"/>
        <v>6</v>
      </c>
      <c r="V50" s="54"/>
      <c r="W50" s="54"/>
      <c r="X50" s="54"/>
    </row>
    <row r="51" spans="1:24" s="66" customFormat="1" ht="14.25">
      <c r="A51" s="100"/>
      <c r="B51" s="98" t="s">
        <v>67</v>
      </c>
      <c r="C51" s="104"/>
      <c r="D51" s="104"/>
      <c r="E51" s="104"/>
      <c r="F51" s="100">
        <f>SUM(F52:F57)</f>
        <v>170</v>
      </c>
      <c r="G51" s="100">
        <f aca="true" t="shared" si="7" ref="G51:U51">SUM(G52:G57)</f>
        <v>160</v>
      </c>
      <c r="H51" s="100">
        <f t="shared" si="7"/>
        <v>450</v>
      </c>
      <c r="I51" s="100">
        <f t="shared" si="7"/>
        <v>18</v>
      </c>
      <c r="J51" s="100">
        <f t="shared" si="7"/>
        <v>0</v>
      </c>
      <c r="K51" s="100">
        <f t="shared" si="7"/>
        <v>0</v>
      </c>
      <c r="L51" s="100">
        <f t="shared" si="7"/>
        <v>0</v>
      </c>
      <c r="M51" s="100">
        <f t="shared" si="7"/>
        <v>0</v>
      </c>
      <c r="N51" s="100">
        <f t="shared" si="7"/>
        <v>50</v>
      </c>
      <c r="O51" s="100">
        <f t="shared" si="7"/>
        <v>6</v>
      </c>
      <c r="P51" s="100">
        <f t="shared" si="7"/>
        <v>0</v>
      </c>
      <c r="Q51" s="100">
        <f t="shared" si="7"/>
        <v>50</v>
      </c>
      <c r="R51" s="100">
        <f t="shared" si="7"/>
        <v>6</v>
      </c>
      <c r="S51" s="100">
        <f t="shared" si="7"/>
        <v>0</v>
      </c>
      <c r="T51" s="100">
        <f t="shared" si="7"/>
        <v>60</v>
      </c>
      <c r="U51" s="100">
        <f t="shared" si="7"/>
        <v>6</v>
      </c>
      <c r="V51" s="54"/>
      <c r="W51" s="54"/>
      <c r="X51" s="54"/>
    </row>
    <row r="52" spans="1:24" s="66" customFormat="1" ht="15">
      <c r="A52" s="37">
        <v>23</v>
      </c>
      <c r="B52" s="97" t="s">
        <v>68</v>
      </c>
      <c r="C52" s="58" t="s">
        <v>49</v>
      </c>
      <c r="D52" s="58" t="s">
        <v>45</v>
      </c>
      <c r="E52" s="58" t="s">
        <v>58</v>
      </c>
      <c r="F52" s="61">
        <v>30</v>
      </c>
      <c r="G52" s="61">
        <v>30</v>
      </c>
      <c r="H52" s="61">
        <f aca="true" t="shared" si="8" ref="H52:H76">I52*25</f>
        <v>75</v>
      </c>
      <c r="I52" s="62">
        <v>3</v>
      </c>
      <c r="J52" s="34"/>
      <c r="K52" s="35"/>
      <c r="L52" s="36"/>
      <c r="M52" s="34"/>
      <c r="N52" s="35">
        <v>30</v>
      </c>
      <c r="O52" s="36">
        <v>3</v>
      </c>
      <c r="P52" s="87"/>
      <c r="Q52" s="58"/>
      <c r="R52" s="89"/>
      <c r="S52" s="87"/>
      <c r="T52" s="58"/>
      <c r="U52" s="88"/>
      <c r="V52" s="54"/>
      <c r="W52" s="54"/>
      <c r="X52" s="54"/>
    </row>
    <row r="53" spans="1:24" s="66" customFormat="1" ht="15">
      <c r="A53" s="37">
        <v>24</v>
      </c>
      <c r="B53" s="139" t="s">
        <v>104</v>
      </c>
      <c r="C53" s="58" t="s">
        <v>49</v>
      </c>
      <c r="D53" s="58" t="s">
        <v>45</v>
      </c>
      <c r="E53" s="58" t="s">
        <v>58</v>
      </c>
      <c r="F53" s="61">
        <v>30</v>
      </c>
      <c r="G53" s="61">
        <v>20</v>
      </c>
      <c r="H53" s="61">
        <f t="shared" si="8"/>
        <v>75</v>
      </c>
      <c r="I53" s="62">
        <v>3</v>
      </c>
      <c r="J53" s="34"/>
      <c r="K53" s="35"/>
      <c r="L53" s="36"/>
      <c r="M53" s="141"/>
      <c r="N53" s="142">
        <v>20</v>
      </c>
      <c r="O53" s="135">
        <v>3</v>
      </c>
      <c r="P53" s="141"/>
      <c r="Q53" s="142"/>
      <c r="R53" s="89"/>
      <c r="S53" s="87"/>
      <c r="T53" s="58"/>
      <c r="U53" s="88"/>
      <c r="V53" s="54"/>
      <c r="W53" s="54"/>
      <c r="X53" s="54"/>
    </row>
    <row r="54" spans="1:24" s="66" customFormat="1" ht="15">
      <c r="A54" s="37">
        <v>25</v>
      </c>
      <c r="B54" s="97" t="s">
        <v>69</v>
      </c>
      <c r="C54" s="58" t="s">
        <v>49</v>
      </c>
      <c r="D54" s="58" t="s">
        <v>45</v>
      </c>
      <c r="E54" s="58" t="s">
        <v>58</v>
      </c>
      <c r="F54" s="61">
        <v>30</v>
      </c>
      <c r="G54" s="61">
        <v>30</v>
      </c>
      <c r="H54" s="61">
        <f t="shared" si="8"/>
        <v>75</v>
      </c>
      <c r="I54" s="62">
        <v>3</v>
      </c>
      <c r="J54" s="34"/>
      <c r="K54" s="35"/>
      <c r="L54" s="36"/>
      <c r="M54" s="141"/>
      <c r="N54" s="142"/>
      <c r="O54" s="135"/>
      <c r="P54" s="141"/>
      <c r="Q54" s="142">
        <v>30</v>
      </c>
      <c r="R54" s="89">
        <v>3</v>
      </c>
      <c r="S54" s="87"/>
      <c r="T54" s="58"/>
      <c r="U54" s="88"/>
      <c r="V54" s="54"/>
      <c r="W54" s="54"/>
      <c r="X54" s="54"/>
    </row>
    <row r="55" spans="1:24" s="66" customFormat="1" ht="15">
      <c r="A55" s="37">
        <v>26</v>
      </c>
      <c r="B55" s="139" t="s">
        <v>107</v>
      </c>
      <c r="C55" s="58" t="s">
        <v>49</v>
      </c>
      <c r="D55" s="58" t="s">
        <v>45</v>
      </c>
      <c r="E55" s="58" t="s">
        <v>58</v>
      </c>
      <c r="F55" s="61">
        <v>20</v>
      </c>
      <c r="G55" s="61">
        <v>20</v>
      </c>
      <c r="H55" s="61">
        <f t="shared" si="8"/>
        <v>75</v>
      </c>
      <c r="I55" s="62">
        <v>3</v>
      </c>
      <c r="J55" s="34"/>
      <c r="K55" s="35"/>
      <c r="L55" s="36"/>
      <c r="M55" s="141"/>
      <c r="N55" s="142"/>
      <c r="O55" s="135"/>
      <c r="P55" s="141"/>
      <c r="Q55" s="142">
        <v>20</v>
      </c>
      <c r="R55" s="89">
        <v>3</v>
      </c>
      <c r="S55" s="87"/>
      <c r="T55" s="58"/>
      <c r="U55" s="88"/>
      <c r="V55" s="54"/>
      <c r="W55" s="54"/>
      <c r="X55" s="54"/>
    </row>
    <row r="56" spans="1:24" s="66" customFormat="1" ht="15">
      <c r="A56" s="37">
        <v>27</v>
      </c>
      <c r="B56" s="97" t="s">
        <v>70</v>
      </c>
      <c r="C56" s="58" t="s">
        <v>49</v>
      </c>
      <c r="D56" s="58" t="s">
        <v>45</v>
      </c>
      <c r="E56" s="58" t="s">
        <v>58</v>
      </c>
      <c r="F56" s="61">
        <v>30</v>
      </c>
      <c r="G56" s="61">
        <v>30</v>
      </c>
      <c r="H56" s="61">
        <f t="shared" si="8"/>
        <v>75</v>
      </c>
      <c r="I56" s="62">
        <v>3</v>
      </c>
      <c r="J56" s="34"/>
      <c r="K56" s="35"/>
      <c r="L56" s="36"/>
      <c r="M56" s="34"/>
      <c r="N56" s="35"/>
      <c r="O56" s="36"/>
      <c r="P56" s="87"/>
      <c r="Q56" s="58"/>
      <c r="R56" s="89"/>
      <c r="S56" s="87"/>
      <c r="T56" s="58">
        <v>30</v>
      </c>
      <c r="U56" s="88">
        <v>3</v>
      </c>
      <c r="V56" s="54"/>
      <c r="W56" s="54"/>
      <c r="X56" s="54"/>
    </row>
    <row r="57" spans="1:24" s="66" customFormat="1" ht="15">
      <c r="A57" s="37">
        <v>28</v>
      </c>
      <c r="B57" s="99" t="s">
        <v>71</v>
      </c>
      <c r="C57" s="58" t="s">
        <v>49</v>
      </c>
      <c r="D57" s="58" t="s">
        <v>45</v>
      </c>
      <c r="E57" s="58" t="s">
        <v>58</v>
      </c>
      <c r="F57" s="61">
        <v>30</v>
      </c>
      <c r="G57" s="61">
        <v>30</v>
      </c>
      <c r="H57" s="61">
        <f t="shared" si="8"/>
        <v>75</v>
      </c>
      <c r="I57" s="62">
        <v>3</v>
      </c>
      <c r="J57" s="34"/>
      <c r="K57" s="35"/>
      <c r="L57" s="36"/>
      <c r="M57" s="34"/>
      <c r="N57" s="35"/>
      <c r="O57" s="36"/>
      <c r="P57" s="87"/>
      <c r="Q57" s="58"/>
      <c r="R57" s="89"/>
      <c r="S57" s="87"/>
      <c r="T57" s="58">
        <v>30</v>
      </c>
      <c r="U57" s="88">
        <v>3</v>
      </c>
      <c r="V57" s="54"/>
      <c r="W57" s="54"/>
      <c r="X57" s="54"/>
    </row>
    <row r="58" spans="1:24" s="66" customFormat="1" ht="14.25">
      <c r="A58" s="100"/>
      <c r="B58" s="98" t="s">
        <v>72</v>
      </c>
      <c r="C58" s="100"/>
      <c r="D58" s="100"/>
      <c r="E58" s="100"/>
      <c r="F58" s="100">
        <f>SUM(F59:F64)</f>
        <v>180</v>
      </c>
      <c r="G58" s="100">
        <f aca="true" t="shared" si="9" ref="G58:U58">SUM(G59:G64)</f>
        <v>180</v>
      </c>
      <c r="H58" s="100">
        <f t="shared" si="9"/>
        <v>450</v>
      </c>
      <c r="I58" s="100">
        <f t="shared" si="9"/>
        <v>18</v>
      </c>
      <c r="J58" s="100">
        <f t="shared" si="9"/>
        <v>0</v>
      </c>
      <c r="K58" s="100">
        <f t="shared" si="9"/>
        <v>0</v>
      </c>
      <c r="L58" s="100">
        <f t="shared" si="9"/>
        <v>0</v>
      </c>
      <c r="M58" s="100">
        <f t="shared" si="9"/>
        <v>0</v>
      </c>
      <c r="N58" s="100">
        <f t="shared" si="9"/>
        <v>50</v>
      </c>
      <c r="O58" s="100">
        <f t="shared" si="9"/>
        <v>6</v>
      </c>
      <c r="P58" s="100">
        <f t="shared" si="9"/>
        <v>0</v>
      </c>
      <c r="Q58" s="100">
        <f t="shared" si="9"/>
        <v>50</v>
      </c>
      <c r="R58" s="100">
        <f t="shared" si="9"/>
        <v>6</v>
      </c>
      <c r="S58" s="100">
        <f t="shared" si="9"/>
        <v>0</v>
      </c>
      <c r="T58" s="100">
        <f t="shared" si="9"/>
        <v>60</v>
      </c>
      <c r="U58" s="100">
        <f t="shared" si="9"/>
        <v>6</v>
      </c>
      <c r="V58" s="54"/>
      <c r="W58" s="54"/>
      <c r="X58" s="54"/>
    </row>
    <row r="59" spans="1:24" s="66" customFormat="1" ht="15">
      <c r="A59" s="37">
        <v>29</v>
      </c>
      <c r="B59" s="124" t="s">
        <v>89</v>
      </c>
      <c r="C59" s="58" t="s">
        <v>49</v>
      </c>
      <c r="D59" s="58" t="s">
        <v>45</v>
      </c>
      <c r="E59" s="58" t="s">
        <v>58</v>
      </c>
      <c r="F59" s="61">
        <v>30</v>
      </c>
      <c r="G59" s="61">
        <v>30</v>
      </c>
      <c r="H59" s="61">
        <f t="shared" si="8"/>
        <v>75</v>
      </c>
      <c r="I59" s="62">
        <v>3</v>
      </c>
      <c r="J59" s="34"/>
      <c r="K59" s="35"/>
      <c r="L59" s="36"/>
      <c r="M59" s="34"/>
      <c r="N59" s="35">
        <v>30</v>
      </c>
      <c r="O59" s="36">
        <v>3</v>
      </c>
      <c r="P59" s="87"/>
      <c r="Q59" s="58"/>
      <c r="R59" s="89"/>
      <c r="S59" s="87"/>
      <c r="T59" s="58"/>
      <c r="U59" s="88"/>
      <c r="V59" s="54"/>
      <c r="W59" s="54"/>
      <c r="X59" s="54"/>
    </row>
    <row r="60" spans="1:24" s="66" customFormat="1" ht="15">
      <c r="A60" s="37">
        <v>30</v>
      </c>
      <c r="B60" s="124" t="s">
        <v>90</v>
      </c>
      <c r="C60" s="58" t="s">
        <v>49</v>
      </c>
      <c r="D60" s="58" t="s">
        <v>45</v>
      </c>
      <c r="E60" s="58" t="s">
        <v>58</v>
      </c>
      <c r="F60" s="61">
        <v>30</v>
      </c>
      <c r="G60" s="61">
        <v>30</v>
      </c>
      <c r="H60" s="61">
        <f t="shared" si="8"/>
        <v>75</v>
      </c>
      <c r="I60" s="62">
        <v>3</v>
      </c>
      <c r="J60" s="34"/>
      <c r="K60" s="35"/>
      <c r="L60" s="36"/>
      <c r="M60" s="34"/>
      <c r="N60" s="142">
        <v>20</v>
      </c>
      <c r="O60" s="135">
        <v>3</v>
      </c>
      <c r="P60" s="141"/>
      <c r="Q60" s="142"/>
      <c r="R60" s="89"/>
      <c r="S60" s="87"/>
      <c r="T60" s="58"/>
      <c r="U60" s="88"/>
      <c r="V60" s="54"/>
      <c r="W60" s="54"/>
      <c r="X60" s="54"/>
    </row>
    <row r="61" spans="1:24" s="66" customFormat="1" ht="15">
      <c r="A61" s="37">
        <v>31</v>
      </c>
      <c r="B61" s="124" t="s">
        <v>92</v>
      </c>
      <c r="C61" s="58" t="s">
        <v>49</v>
      </c>
      <c r="D61" s="58" t="s">
        <v>45</v>
      </c>
      <c r="E61" s="58" t="s">
        <v>58</v>
      </c>
      <c r="F61" s="61">
        <v>30</v>
      </c>
      <c r="G61" s="61">
        <v>30</v>
      </c>
      <c r="H61" s="61">
        <f t="shared" si="8"/>
        <v>75</v>
      </c>
      <c r="I61" s="62">
        <v>3</v>
      </c>
      <c r="J61" s="34"/>
      <c r="K61" s="35"/>
      <c r="L61" s="36"/>
      <c r="M61" s="34"/>
      <c r="N61" s="142"/>
      <c r="O61" s="135"/>
      <c r="P61" s="141"/>
      <c r="Q61" s="142">
        <v>30</v>
      </c>
      <c r="R61" s="89">
        <v>3</v>
      </c>
      <c r="S61" s="87"/>
      <c r="T61" s="58"/>
      <c r="U61" s="88"/>
      <c r="V61" s="54"/>
      <c r="W61" s="54"/>
      <c r="X61" s="54"/>
    </row>
    <row r="62" spans="1:24" s="66" customFormat="1" ht="15">
      <c r="A62" s="37">
        <v>32</v>
      </c>
      <c r="B62" s="124" t="s">
        <v>93</v>
      </c>
      <c r="C62" s="58" t="s">
        <v>49</v>
      </c>
      <c r="D62" s="58" t="s">
        <v>45</v>
      </c>
      <c r="E62" s="58" t="s">
        <v>58</v>
      </c>
      <c r="F62" s="61">
        <v>30</v>
      </c>
      <c r="G62" s="61">
        <v>30</v>
      </c>
      <c r="H62" s="61">
        <f t="shared" si="8"/>
        <v>75</v>
      </c>
      <c r="I62" s="62">
        <v>3</v>
      </c>
      <c r="J62" s="34"/>
      <c r="K62" s="35"/>
      <c r="L62" s="36"/>
      <c r="M62" s="34"/>
      <c r="N62" s="142"/>
      <c r="O62" s="135"/>
      <c r="P62" s="141"/>
      <c r="Q62" s="142">
        <v>20</v>
      </c>
      <c r="R62" s="89">
        <v>3</v>
      </c>
      <c r="S62" s="87"/>
      <c r="T62" s="58"/>
      <c r="U62" s="88"/>
      <c r="V62" s="54"/>
      <c r="W62" s="54"/>
      <c r="X62" s="54"/>
    </row>
    <row r="63" spans="1:24" s="66" customFormat="1" ht="15">
      <c r="A63" s="37">
        <v>33</v>
      </c>
      <c r="B63" s="124" t="s">
        <v>94</v>
      </c>
      <c r="C63" s="58" t="s">
        <v>49</v>
      </c>
      <c r="D63" s="58" t="s">
        <v>45</v>
      </c>
      <c r="E63" s="58" t="s">
        <v>58</v>
      </c>
      <c r="F63" s="61">
        <v>30</v>
      </c>
      <c r="G63" s="61">
        <v>30</v>
      </c>
      <c r="H63" s="61">
        <f t="shared" si="8"/>
        <v>75</v>
      </c>
      <c r="I63" s="62">
        <v>3</v>
      </c>
      <c r="J63" s="34"/>
      <c r="K63" s="35"/>
      <c r="L63" s="36"/>
      <c r="M63" s="34"/>
      <c r="N63" s="142"/>
      <c r="O63" s="135"/>
      <c r="P63" s="141"/>
      <c r="Q63" s="142"/>
      <c r="R63" s="89"/>
      <c r="S63" s="87"/>
      <c r="T63" s="58">
        <v>30</v>
      </c>
      <c r="U63" s="88">
        <v>3</v>
      </c>
      <c r="V63" s="54"/>
      <c r="W63" s="54"/>
      <c r="X63" s="54"/>
    </row>
    <row r="64" spans="1:24" s="66" customFormat="1" ht="15">
      <c r="A64" s="37">
        <v>34</v>
      </c>
      <c r="B64" s="124" t="s">
        <v>91</v>
      </c>
      <c r="C64" s="58" t="s">
        <v>49</v>
      </c>
      <c r="D64" s="58" t="s">
        <v>45</v>
      </c>
      <c r="E64" s="58" t="s">
        <v>58</v>
      </c>
      <c r="F64" s="61">
        <v>30</v>
      </c>
      <c r="G64" s="61">
        <v>30</v>
      </c>
      <c r="H64" s="61">
        <f t="shared" si="8"/>
        <v>75</v>
      </c>
      <c r="I64" s="62">
        <v>3</v>
      </c>
      <c r="J64" s="34"/>
      <c r="K64" s="35"/>
      <c r="L64" s="36"/>
      <c r="M64" s="34"/>
      <c r="N64" s="35"/>
      <c r="O64" s="36"/>
      <c r="P64" s="87"/>
      <c r="Q64" s="58"/>
      <c r="R64" s="89"/>
      <c r="S64" s="87"/>
      <c r="T64" s="58">
        <v>30</v>
      </c>
      <c r="U64" s="88">
        <v>3</v>
      </c>
      <c r="V64" s="54"/>
      <c r="W64" s="54"/>
      <c r="X64" s="54"/>
    </row>
    <row r="65" spans="1:24" s="119" customFormat="1" ht="14.25">
      <c r="A65" s="113"/>
      <c r="B65" s="114" t="s">
        <v>73</v>
      </c>
      <c r="C65" s="113"/>
      <c r="D65" s="113"/>
      <c r="E65" s="113"/>
      <c r="F65" s="113">
        <f>SUM(F66:F68)</f>
        <v>70</v>
      </c>
      <c r="G65" s="113">
        <f aca="true" t="shared" si="10" ref="G65:U65">SUM(G66:G68)</f>
        <v>70</v>
      </c>
      <c r="H65" s="113">
        <f t="shared" si="10"/>
        <v>175</v>
      </c>
      <c r="I65" s="113">
        <f t="shared" si="10"/>
        <v>7</v>
      </c>
      <c r="J65" s="113">
        <f t="shared" si="10"/>
        <v>0</v>
      </c>
      <c r="K65" s="113">
        <f t="shared" si="10"/>
        <v>0</v>
      </c>
      <c r="L65" s="113">
        <f t="shared" si="10"/>
        <v>0</v>
      </c>
      <c r="M65" s="113">
        <f t="shared" si="10"/>
        <v>0</v>
      </c>
      <c r="N65" s="113">
        <f t="shared" si="10"/>
        <v>0</v>
      </c>
      <c r="O65" s="113">
        <f t="shared" si="10"/>
        <v>0</v>
      </c>
      <c r="P65" s="113">
        <f t="shared" si="10"/>
        <v>0</v>
      </c>
      <c r="Q65" s="113">
        <f t="shared" si="10"/>
        <v>30</v>
      </c>
      <c r="R65" s="113">
        <f t="shared" si="10"/>
        <v>3</v>
      </c>
      <c r="S65" s="113">
        <f t="shared" si="10"/>
        <v>0</v>
      </c>
      <c r="T65" s="113">
        <f t="shared" si="10"/>
        <v>40</v>
      </c>
      <c r="U65" s="113">
        <f t="shared" si="10"/>
        <v>4</v>
      </c>
      <c r="V65" s="118"/>
      <c r="W65" s="118"/>
      <c r="X65" s="118"/>
    </row>
    <row r="66" spans="1:24" s="66" customFormat="1" ht="15">
      <c r="A66" s="37">
        <v>35</v>
      </c>
      <c r="B66" s="97" t="s">
        <v>74</v>
      </c>
      <c r="C66" s="58" t="s">
        <v>45</v>
      </c>
      <c r="D66" s="58" t="s">
        <v>50</v>
      </c>
      <c r="E66" s="58" t="s">
        <v>51</v>
      </c>
      <c r="F66" s="61">
        <v>30</v>
      </c>
      <c r="G66" s="61">
        <v>30</v>
      </c>
      <c r="H66" s="61">
        <f t="shared" si="8"/>
        <v>75</v>
      </c>
      <c r="I66" s="62">
        <v>3</v>
      </c>
      <c r="J66" s="34"/>
      <c r="K66" s="35"/>
      <c r="L66" s="36"/>
      <c r="M66" s="34"/>
      <c r="N66" s="35"/>
      <c r="O66" s="36"/>
      <c r="P66" s="108">
        <v>0</v>
      </c>
      <c r="Q66" s="109">
        <v>30</v>
      </c>
      <c r="R66" s="110">
        <v>3</v>
      </c>
      <c r="S66" s="111"/>
      <c r="T66" s="109"/>
      <c r="U66" s="110"/>
      <c r="V66" s="54"/>
      <c r="W66" s="54"/>
      <c r="X66" s="54"/>
    </row>
    <row r="67" spans="1:24" s="66" customFormat="1" ht="15">
      <c r="A67" s="37">
        <v>36</v>
      </c>
      <c r="B67" s="97" t="s">
        <v>75</v>
      </c>
      <c r="C67" s="58" t="s">
        <v>45</v>
      </c>
      <c r="D67" s="58" t="s">
        <v>50</v>
      </c>
      <c r="E67" s="58" t="s">
        <v>51</v>
      </c>
      <c r="F67" s="61">
        <v>30</v>
      </c>
      <c r="G67" s="61">
        <v>30</v>
      </c>
      <c r="H67" s="61">
        <f t="shared" si="8"/>
        <v>75</v>
      </c>
      <c r="I67" s="62">
        <v>3</v>
      </c>
      <c r="J67" s="34"/>
      <c r="K67" s="35"/>
      <c r="L67" s="36"/>
      <c r="M67" s="34"/>
      <c r="N67" s="35"/>
      <c r="O67" s="36"/>
      <c r="P67" s="108"/>
      <c r="Q67" s="109"/>
      <c r="R67" s="110"/>
      <c r="S67" s="111">
        <v>0</v>
      </c>
      <c r="T67" s="109">
        <v>30</v>
      </c>
      <c r="U67" s="110">
        <v>3</v>
      </c>
      <c r="V67" s="54"/>
      <c r="W67" s="54"/>
      <c r="X67" s="54"/>
    </row>
    <row r="68" spans="1:24" s="66" customFormat="1" ht="15">
      <c r="A68" s="37">
        <v>37</v>
      </c>
      <c r="B68" s="106" t="s">
        <v>76</v>
      </c>
      <c r="C68" s="58" t="s">
        <v>49</v>
      </c>
      <c r="D68" s="58" t="s">
        <v>50</v>
      </c>
      <c r="E68" s="58" t="s">
        <v>51</v>
      </c>
      <c r="F68" s="61">
        <v>10</v>
      </c>
      <c r="G68" s="61">
        <v>10</v>
      </c>
      <c r="H68" s="61">
        <f t="shared" si="8"/>
        <v>25</v>
      </c>
      <c r="I68" s="62">
        <v>1</v>
      </c>
      <c r="J68" s="34"/>
      <c r="K68" s="35"/>
      <c r="L68" s="36"/>
      <c r="M68" s="34"/>
      <c r="N68" s="35"/>
      <c r="O68" s="36"/>
      <c r="P68" s="108"/>
      <c r="Q68" s="109"/>
      <c r="R68" s="110"/>
      <c r="S68" s="111">
        <v>0</v>
      </c>
      <c r="T68" s="109">
        <v>10</v>
      </c>
      <c r="U68" s="110">
        <v>1</v>
      </c>
      <c r="V68" s="54"/>
      <c r="W68" s="54"/>
      <c r="X68" s="54"/>
    </row>
    <row r="69" spans="1:24" s="119" customFormat="1" ht="14.25">
      <c r="A69" s="113"/>
      <c r="B69" s="114" t="s">
        <v>77</v>
      </c>
      <c r="C69" s="113"/>
      <c r="D69" s="113"/>
      <c r="E69" s="113"/>
      <c r="F69" s="113">
        <f>SUM(F70:F73)</f>
        <v>100</v>
      </c>
      <c r="G69" s="113">
        <f aca="true" t="shared" si="11" ref="G69:U69">SUM(G70:G73)</f>
        <v>100</v>
      </c>
      <c r="H69" s="113">
        <f t="shared" si="11"/>
        <v>300</v>
      </c>
      <c r="I69" s="113">
        <f t="shared" si="11"/>
        <v>12</v>
      </c>
      <c r="J69" s="113">
        <f t="shared" si="11"/>
        <v>0</v>
      </c>
      <c r="K69" s="113">
        <f t="shared" si="11"/>
        <v>0</v>
      </c>
      <c r="L69" s="113">
        <f t="shared" si="11"/>
        <v>0</v>
      </c>
      <c r="M69" s="113">
        <f t="shared" si="11"/>
        <v>0</v>
      </c>
      <c r="N69" s="113">
        <f t="shared" si="11"/>
        <v>0</v>
      </c>
      <c r="O69" s="113">
        <f t="shared" si="11"/>
        <v>0</v>
      </c>
      <c r="P69" s="113">
        <f t="shared" si="11"/>
        <v>0</v>
      </c>
      <c r="Q69" s="113">
        <f t="shared" si="11"/>
        <v>20</v>
      </c>
      <c r="R69" s="113">
        <f t="shared" si="11"/>
        <v>3</v>
      </c>
      <c r="S69" s="113">
        <f t="shared" si="11"/>
        <v>0</v>
      </c>
      <c r="T69" s="113">
        <f t="shared" si="11"/>
        <v>80</v>
      </c>
      <c r="U69" s="113">
        <f t="shared" si="11"/>
        <v>9</v>
      </c>
      <c r="V69" s="118"/>
      <c r="W69" s="118"/>
      <c r="X69" s="118"/>
    </row>
    <row r="70" spans="1:24" s="66" customFormat="1" ht="15">
      <c r="A70" s="37">
        <v>38</v>
      </c>
      <c r="B70" s="137" t="s">
        <v>106</v>
      </c>
      <c r="C70" s="58" t="s">
        <v>49</v>
      </c>
      <c r="D70" s="58" t="s">
        <v>45</v>
      </c>
      <c r="E70" s="58" t="s">
        <v>58</v>
      </c>
      <c r="F70" s="61">
        <v>20</v>
      </c>
      <c r="G70" s="61">
        <v>20</v>
      </c>
      <c r="H70" s="61">
        <f t="shared" si="8"/>
        <v>75</v>
      </c>
      <c r="I70" s="62">
        <v>3</v>
      </c>
      <c r="J70" s="34"/>
      <c r="K70" s="35"/>
      <c r="L70" s="36"/>
      <c r="M70" s="34"/>
      <c r="N70" s="35"/>
      <c r="O70" s="36"/>
      <c r="P70" s="146"/>
      <c r="Q70" s="147"/>
      <c r="R70" s="136"/>
      <c r="S70" s="148">
        <v>0</v>
      </c>
      <c r="T70" s="147">
        <v>20</v>
      </c>
      <c r="U70" s="136">
        <v>3</v>
      </c>
      <c r="V70" s="54"/>
      <c r="W70" s="54"/>
      <c r="X70" s="54"/>
    </row>
    <row r="71" spans="1:24" s="66" customFormat="1" ht="15">
      <c r="A71" s="37">
        <v>39</v>
      </c>
      <c r="B71" s="107" t="s">
        <v>95</v>
      </c>
      <c r="C71" s="58" t="s">
        <v>49</v>
      </c>
      <c r="D71" s="58" t="s">
        <v>45</v>
      </c>
      <c r="E71" s="58" t="s">
        <v>58</v>
      </c>
      <c r="F71" s="61">
        <v>30</v>
      </c>
      <c r="G71" s="61">
        <v>30</v>
      </c>
      <c r="H71" s="61">
        <f t="shared" si="8"/>
        <v>75</v>
      </c>
      <c r="I71" s="62">
        <v>3</v>
      </c>
      <c r="J71" s="34"/>
      <c r="K71" s="35"/>
      <c r="L71" s="36"/>
      <c r="M71" s="34"/>
      <c r="N71" s="35"/>
      <c r="O71" s="36"/>
      <c r="P71" s="146"/>
      <c r="Q71" s="147"/>
      <c r="R71" s="136"/>
      <c r="S71" s="149">
        <v>0</v>
      </c>
      <c r="T71" s="147">
        <v>30</v>
      </c>
      <c r="U71" s="136">
        <v>3</v>
      </c>
      <c r="V71" s="54"/>
      <c r="W71" s="54"/>
      <c r="X71" s="54"/>
    </row>
    <row r="72" spans="1:24" s="66" customFormat="1" ht="15">
      <c r="A72" s="37">
        <v>40</v>
      </c>
      <c r="B72" s="150" t="s">
        <v>105</v>
      </c>
      <c r="C72" s="58" t="s">
        <v>49</v>
      </c>
      <c r="D72" s="58" t="s">
        <v>45</v>
      </c>
      <c r="E72" s="58" t="s">
        <v>58</v>
      </c>
      <c r="F72" s="61">
        <v>20</v>
      </c>
      <c r="G72" s="61">
        <v>20</v>
      </c>
      <c r="H72" s="61">
        <f t="shared" si="8"/>
        <v>75</v>
      </c>
      <c r="I72" s="62">
        <v>3</v>
      </c>
      <c r="J72" s="34"/>
      <c r="K72" s="35"/>
      <c r="L72" s="36"/>
      <c r="M72" s="34"/>
      <c r="N72" s="35"/>
      <c r="O72" s="36"/>
      <c r="P72" s="146">
        <v>0</v>
      </c>
      <c r="Q72" s="147">
        <v>20</v>
      </c>
      <c r="R72" s="136">
        <v>3</v>
      </c>
      <c r="S72" s="149"/>
      <c r="T72" s="147"/>
      <c r="U72" s="136"/>
      <c r="V72" s="54"/>
      <c r="W72" s="54"/>
      <c r="X72" s="54"/>
    </row>
    <row r="73" spans="1:24" s="66" customFormat="1" ht="15">
      <c r="A73" s="37">
        <v>41</v>
      </c>
      <c r="B73" s="107" t="s">
        <v>96</v>
      </c>
      <c r="C73" s="58" t="s">
        <v>49</v>
      </c>
      <c r="D73" s="58" t="s">
        <v>45</v>
      </c>
      <c r="E73" s="58" t="s">
        <v>58</v>
      </c>
      <c r="F73" s="61">
        <v>30</v>
      </c>
      <c r="G73" s="61">
        <v>30</v>
      </c>
      <c r="H73" s="61">
        <f t="shared" si="8"/>
        <v>75</v>
      </c>
      <c r="I73" s="62">
        <v>3</v>
      </c>
      <c r="J73" s="34"/>
      <c r="K73" s="35"/>
      <c r="L73" s="36"/>
      <c r="M73" s="34"/>
      <c r="N73" s="35"/>
      <c r="O73" s="36"/>
      <c r="P73" s="108"/>
      <c r="Q73" s="109"/>
      <c r="R73" s="110"/>
      <c r="S73" s="111">
        <v>0</v>
      </c>
      <c r="T73" s="109">
        <v>30</v>
      </c>
      <c r="U73" s="110">
        <v>3</v>
      </c>
      <c r="V73" s="54"/>
      <c r="W73" s="54"/>
      <c r="X73" s="54"/>
    </row>
    <row r="74" spans="1:24" s="66" customFormat="1" ht="14.25">
      <c r="A74" s="105"/>
      <c r="B74" s="120" t="s">
        <v>85</v>
      </c>
      <c r="C74" s="105"/>
      <c r="D74" s="105"/>
      <c r="E74" s="105"/>
      <c r="F74" s="105">
        <f>SUM(F75:F76)</f>
        <v>75</v>
      </c>
      <c r="G74" s="105">
        <f aca="true" t="shared" si="12" ref="G74:U74">SUM(G75:G76)</f>
        <v>75</v>
      </c>
      <c r="H74" s="105">
        <f t="shared" si="12"/>
        <v>250</v>
      </c>
      <c r="I74" s="105">
        <f t="shared" si="12"/>
        <v>10</v>
      </c>
      <c r="J74" s="105">
        <f t="shared" si="12"/>
        <v>0</v>
      </c>
      <c r="K74" s="105">
        <f t="shared" si="12"/>
        <v>0</v>
      </c>
      <c r="L74" s="105">
        <f t="shared" si="12"/>
        <v>0</v>
      </c>
      <c r="M74" s="105">
        <f t="shared" si="12"/>
        <v>0</v>
      </c>
      <c r="N74" s="105">
        <f t="shared" si="12"/>
        <v>45</v>
      </c>
      <c r="O74" s="105">
        <f t="shared" si="12"/>
        <v>6</v>
      </c>
      <c r="P74" s="105">
        <f t="shared" si="12"/>
        <v>0</v>
      </c>
      <c r="Q74" s="105">
        <f t="shared" si="12"/>
        <v>30</v>
      </c>
      <c r="R74" s="105">
        <f t="shared" si="12"/>
        <v>4</v>
      </c>
      <c r="S74" s="105">
        <f t="shared" si="12"/>
        <v>0</v>
      </c>
      <c r="T74" s="105">
        <f t="shared" si="12"/>
        <v>0</v>
      </c>
      <c r="U74" s="105">
        <f t="shared" si="12"/>
        <v>0</v>
      </c>
      <c r="V74" s="54"/>
      <c r="W74" s="54"/>
      <c r="X74" s="54"/>
    </row>
    <row r="75" spans="1:24" s="66" customFormat="1" ht="15">
      <c r="A75" s="37">
        <v>42</v>
      </c>
      <c r="B75" s="107" t="s">
        <v>78</v>
      </c>
      <c r="C75" s="58" t="s">
        <v>45</v>
      </c>
      <c r="D75" s="58" t="s">
        <v>45</v>
      </c>
      <c r="E75" s="58" t="s">
        <v>58</v>
      </c>
      <c r="F75" s="61">
        <v>15</v>
      </c>
      <c r="G75" s="61">
        <v>15</v>
      </c>
      <c r="H75" s="61">
        <f t="shared" si="8"/>
        <v>50</v>
      </c>
      <c r="I75" s="62">
        <v>2</v>
      </c>
      <c r="J75" s="34"/>
      <c r="K75" s="35"/>
      <c r="L75" s="36"/>
      <c r="M75" s="112">
        <v>0</v>
      </c>
      <c r="N75" s="109">
        <v>15</v>
      </c>
      <c r="O75" s="110">
        <v>2</v>
      </c>
      <c r="P75" s="108"/>
      <c r="Q75" s="109"/>
      <c r="R75" s="110"/>
      <c r="S75" s="87"/>
      <c r="T75" s="58"/>
      <c r="U75" s="88"/>
      <c r="V75" s="54"/>
      <c r="W75" s="54"/>
      <c r="X75" s="54"/>
    </row>
    <row r="76" spans="1:24" s="66" customFormat="1" ht="15">
      <c r="A76" s="37">
        <v>43</v>
      </c>
      <c r="B76" s="107" t="s">
        <v>79</v>
      </c>
      <c r="C76" s="58" t="s">
        <v>45</v>
      </c>
      <c r="D76" s="58" t="s">
        <v>45</v>
      </c>
      <c r="E76" s="58" t="s">
        <v>58</v>
      </c>
      <c r="F76" s="61">
        <v>60</v>
      </c>
      <c r="G76" s="61">
        <v>60</v>
      </c>
      <c r="H76" s="61">
        <f t="shared" si="8"/>
        <v>200</v>
      </c>
      <c r="I76" s="62">
        <v>8</v>
      </c>
      <c r="J76" s="34"/>
      <c r="K76" s="35"/>
      <c r="L76" s="36"/>
      <c r="M76" s="112">
        <v>0</v>
      </c>
      <c r="N76" s="109">
        <v>30</v>
      </c>
      <c r="O76" s="136">
        <v>4</v>
      </c>
      <c r="P76" s="108">
        <v>0</v>
      </c>
      <c r="Q76" s="109">
        <v>30</v>
      </c>
      <c r="R76" s="136">
        <v>4</v>
      </c>
      <c r="S76" s="87"/>
      <c r="T76" s="58"/>
      <c r="U76" s="88"/>
      <c r="V76" s="54"/>
      <c r="W76" s="54"/>
      <c r="X76" s="54"/>
    </row>
    <row r="77" spans="1:24" s="66" customFormat="1" ht="14.25">
      <c r="A77" s="105"/>
      <c r="B77" s="120" t="s">
        <v>86</v>
      </c>
      <c r="C77" s="105"/>
      <c r="D77" s="105"/>
      <c r="E77" s="105"/>
      <c r="F77" s="105">
        <f>SUM(F78:F78)</f>
        <v>4</v>
      </c>
      <c r="G77" s="105">
        <f aca="true" t="shared" si="13" ref="G77:U77">SUM(G78:G78)</f>
        <v>4</v>
      </c>
      <c r="H77" s="105">
        <f t="shared" si="13"/>
        <v>4</v>
      </c>
      <c r="I77" s="105">
        <f t="shared" si="13"/>
        <v>0</v>
      </c>
      <c r="J77" s="105">
        <f t="shared" si="13"/>
        <v>0</v>
      </c>
      <c r="K77" s="105">
        <f t="shared" si="13"/>
        <v>4</v>
      </c>
      <c r="L77" s="105">
        <f t="shared" si="13"/>
        <v>0</v>
      </c>
      <c r="M77" s="105">
        <f t="shared" si="13"/>
        <v>0</v>
      </c>
      <c r="N77" s="105">
        <f t="shared" si="13"/>
        <v>0</v>
      </c>
      <c r="O77" s="105">
        <f t="shared" si="13"/>
        <v>0</v>
      </c>
      <c r="P77" s="105">
        <f t="shared" si="13"/>
        <v>0</v>
      </c>
      <c r="Q77" s="105">
        <f t="shared" si="13"/>
        <v>0</v>
      </c>
      <c r="R77" s="105">
        <f t="shared" si="13"/>
        <v>0</v>
      </c>
      <c r="S77" s="105">
        <f t="shared" si="13"/>
        <v>0</v>
      </c>
      <c r="T77" s="105">
        <f t="shared" si="13"/>
        <v>0</v>
      </c>
      <c r="U77" s="105">
        <f t="shared" si="13"/>
        <v>0</v>
      </c>
      <c r="V77" s="54"/>
      <c r="W77" s="54"/>
      <c r="X77" s="54"/>
    </row>
    <row r="78" spans="1:24" s="65" customFormat="1" ht="15.75" thickBot="1">
      <c r="A78" s="37">
        <v>44</v>
      </c>
      <c r="B78" s="99" t="s">
        <v>80</v>
      </c>
      <c r="C78" s="58" t="s">
        <v>45</v>
      </c>
      <c r="D78" s="58" t="s">
        <v>50</v>
      </c>
      <c r="E78" s="58" t="s">
        <v>81</v>
      </c>
      <c r="F78" s="61">
        <v>4</v>
      </c>
      <c r="G78" s="61">
        <v>4</v>
      </c>
      <c r="H78" s="61">
        <v>4</v>
      </c>
      <c r="I78" s="62">
        <v>0</v>
      </c>
      <c r="J78" s="34">
        <v>0</v>
      </c>
      <c r="K78" s="35">
        <v>4</v>
      </c>
      <c r="L78" s="36">
        <v>0</v>
      </c>
      <c r="M78" s="34"/>
      <c r="N78" s="35"/>
      <c r="O78" s="36"/>
      <c r="P78" s="45"/>
      <c r="Q78" s="46"/>
      <c r="R78" s="47"/>
      <c r="S78" s="87"/>
      <c r="T78" s="58"/>
      <c r="U78" s="88"/>
      <c r="V78" s="44"/>
      <c r="W78" s="44"/>
      <c r="X78" s="44"/>
    </row>
    <row r="79" spans="1:24" s="67" customFormat="1" ht="15" thickBot="1">
      <c r="A79" s="151" t="s">
        <v>36</v>
      </c>
      <c r="B79" s="152"/>
      <c r="C79" s="152"/>
      <c r="D79" s="152"/>
      <c r="E79" s="153"/>
      <c r="F79" s="68">
        <f>SUM(F22,F25,F27,F38,F50,F65,F69,F74,F77)</f>
        <v>984</v>
      </c>
      <c r="G79" s="90">
        <f>SUM(G22,G25,G27,G38,G50,G65,G69,G74,G77)</f>
        <v>944</v>
      </c>
      <c r="H79" s="90">
        <f>SUM(H22,H25,H27,H38,H50,H65,H69,H74,H77)</f>
        <v>3004</v>
      </c>
      <c r="I79" s="90">
        <f>I77+I74+I69+I50+I38+I27+I25+I22+I65</f>
        <v>120</v>
      </c>
      <c r="J79" s="48">
        <f aca="true" t="shared" si="14" ref="J79:T79">J22+J25+J27+J38+J50</f>
        <v>30</v>
      </c>
      <c r="K79" s="48">
        <f t="shared" si="14"/>
        <v>225</v>
      </c>
      <c r="L79" s="48">
        <f t="shared" si="14"/>
        <v>30</v>
      </c>
      <c r="M79" s="48">
        <f t="shared" si="14"/>
        <v>0</v>
      </c>
      <c r="N79" s="48">
        <f t="shared" si="14"/>
        <v>200</v>
      </c>
      <c r="O79" s="48">
        <f>O22+O25+O27+O38+O50+O74</f>
        <v>30</v>
      </c>
      <c r="P79" s="48">
        <f t="shared" si="14"/>
        <v>0</v>
      </c>
      <c r="Q79" s="48">
        <f t="shared" si="14"/>
        <v>150</v>
      </c>
      <c r="R79" s="48">
        <f>R22+R25+R27+R38+R50+R65+R69+R74</f>
        <v>30</v>
      </c>
      <c r="S79" s="48">
        <f t="shared" si="14"/>
        <v>0</v>
      </c>
      <c r="T79" s="48">
        <f t="shared" si="14"/>
        <v>120</v>
      </c>
      <c r="U79" s="48">
        <f>U22+U25+U27+U38+U50+U69+U65</f>
        <v>30</v>
      </c>
      <c r="V79" s="84">
        <f>J79+M79+P79+S79</f>
        <v>30</v>
      </c>
      <c r="W79" s="84">
        <f>K79+N79+Q79+T79</f>
        <v>695</v>
      </c>
      <c r="X79" s="84">
        <f>L79+O79+R79+U79</f>
        <v>120</v>
      </c>
    </row>
    <row r="80" spans="1:24" s="67" customFormat="1" ht="15" thickBot="1">
      <c r="A80" s="165"/>
      <c r="B80" s="165"/>
      <c r="C80" s="44"/>
      <c r="D80" s="44"/>
      <c r="E80" s="44"/>
      <c r="F80" s="154" t="s">
        <v>35</v>
      </c>
      <c r="G80" s="154"/>
      <c r="H80" s="154"/>
      <c r="I80" s="154"/>
      <c r="J80" s="155">
        <f>J79+K79</f>
        <v>255</v>
      </c>
      <c r="K80" s="156"/>
      <c r="L80" s="43"/>
      <c r="M80" s="155">
        <f>M79+N79</f>
        <v>200</v>
      </c>
      <c r="N80" s="156"/>
      <c r="O80" s="43"/>
      <c r="P80" s="155">
        <f>P79+Q79</f>
        <v>150</v>
      </c>
      <c r="Q80" s="156"/>
      <c r="R80" s="43"/>
      <c r="S80" s="155">
        <f>S79+T79</f>
        <v>120</v>
      </c>
      <c r="T80" s="156"/>
      <c r="U80" s="43"/>
      <c r="V80" s="163">
        <f>J80+M80+P80+S80</f>
        <v>725</v>
      </c>
      <c r="W80" s="164"/>
      <c r="X80" s="69"/>
    </row>
    <row r="81" spans="1:21" s="67" customFormat="1" ht="14.25">
      <c r="A81" s="70"/>
      <c r="B81" s="70"/>
      <c r="C81" s="70"/>
      <c r="D81" s="70"/>
      <c r="E81" s="71"/>
      <c r="F81" s="72"/>
      <c r="G81" s="73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s="67" customFormat="1" ht="14.25">
      <c r="A82" s="71"/>
      <c r="B82" s="74"/>
      <c r="C82" s="70"/>
      <c r="D82" s="70"/>
      <c r="E82" s="71"/>
      <c r="F82" s="72"/>
      <c r="G82" s="73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s="67" customFormat="1" ht="14.25">
      <c r="A83" s="71"/>
      <c r="B83" s="74"/>
      <c r="C83" s="70"/>
      <c r="D83" s="70"/>
      <c r="E83" s="71"/>
      <c r="F83" s="72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s="67" customFormat="1" ht="14.25">
      <c r="A84" s="71"/>
      <c r="B84" s="74"/>
      <c r="C84" s="70"/>
      <c r="D84" s="70"/>
      <c r="E84" s="71"/>
      <c r="F84" s="72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s="67" customFormat="1" ht="14.25">
      <c r="A85" s="71"/>
      <c r="B85" s="74"/>
      <c r="C85" s="70"/>
      <c r="D85" s="70"/>
      <c r="E85" s="71"/>
      <c r="F85" s="72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s="67" customFormat="1" ht="14.25">
      <c r="A86" s="71"/>
      <c r="B86" s="74"/>
      <c r="C86" s="70"/>
      <c r="D86" s="70"/>
      <c r="E86" s="71"/>
      <c r="F86" s="72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s="67" customFormat="1" ht="14.25">
      <c r="A87" s="71"/>
      <c r="B87" s="74"/>
      <c r="C87" s="74"/>
      <c r="D87" s="74"/>
      <c r="E87" s="71"/>
      <c r="F87" s="7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s="67" customFormat="1" ht="14.25">
      <c r="A88" s="71"/>
      <c r="B88" s="74"/>
      <c r="C88" s="70"/>
      <c r="D88" s="70"/>
      <c r="E88" s="71"/>
      <c r="F88" s="72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s="67" customFormat="1" ht="14.25">
      <c r="A89" s="71"/>
      <c r="B89" s="70"/>
      <c r="C89" s="70"/>
      <c r="D89" s="70"/>
      <c r="E89" s="71"/>
      <c r="F89" s="76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s="67" customFormat="1" ht="14.25">
      <c r="A90" s="71"/>
      <c r="B90" s="74"/>
      <c r="C90" s="70"/>
      <c r="D90" s="70"/>
      <c r="E90" s="71"/>
      <c r="F90" s="72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s="67" customFormat="1" ht="14.25">
      <c r="A91" s="71"/>
      <c r="B91" s="77"/>
      <c r="C91" s="70"/>
      <c r="D91" s="70"/>
      <c r="E91" s="71"/>
      <c r="F91" s="72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7" s="67" customFormat="1" ht="14.25">
      <c r="A92" s="71"/>
      <c r="B92" s="74"/>
      <c r="C92" s="70"/>
      <c r="D92" s="70"/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8"/>
      <c r="W92" s="78"/>
      <c r="X92" s="78"/>
      <c r="Y92" s="78"/>
      <c r="Z92" s="78"/>
      <c r="AA92" s="78"/>
    </row>
    <row r="93" spans="1:31" s="65" customFormat="1" ht="14.25">
      <c r="A93" s="71"/>
      <c r="B93" s="74"/>
      <c r="C93" s="70"/>
      <c r="D93" s="70"/>
      <c r="E93" s="71"/>
      <c r="F93" s="72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9"/>
      <c r="W93" s="79"/>
      <c r="X93" s="79"/>
      <c r="Y93" s="79"/>
      <c r="Z93" s="79"/>
      <c r="AA93" s="79"/>
      <c r="AB93" s="80"/>
      <c r="AC93" s="80"/>
      <c r="AD93" s="80"/>
      <c r="AE93" s="80"/>
    </row>
    <row r="94" spans="1:27" s="65" customFormat="1" ht="14.25">
      <c r="A94" s="71"/>
      <c r="B94" s="77"/>
      <c r="C94" s="70"/>
      <c r="D94" s="70"/>
      <c r="E94" s="71"/>
      <c r="F94" s="72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9"/>
      <c r="W94" s="79"/>
      <c r="X94" s="79"/>
      <c r="Y94" s="79"/>
      <c r="Z94" s="79"/>
      <c r="AA94" s="79"/>
    </row>
    <row r="95" spans="1:27" s="65" customFormat="1" ht="14.25">
      <c r="A95" s="71"/>
      <c r="B95" s="74"/>
      <c r="C95" s="74"/>
      <c r="D95" s="74"/>
      <c r="E95" s="71"/>
      <c r="F95" s="76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9"/>
      <c r="W95" s="79"/>
      <c r="X95" s="79"/>
      <c r="Y95" s="79"/>
      <c r="Z95" s="79"/>
      <c r="AA95" s="79"/>
    </row>
    <row r="96" spans="1:27" s="67" customFormat="1" ht="14.25">
      <c r="A96" s="71"/>
      <c r="B96" s="70"/>
      <c r="C96" s="70"/>
      <c r="D96" s="70"/>
      <c r="E96" s="71"/>
      <c r="F96" s="76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8"/>
      <c r="W96" s="78"/>
      <c r="X96" s="78"/>
      <c r="Y96" s="78"/>
      <c r="Z96" s="78"/>
      <c r="AA96" s="78"/>
    </row>
    <row r="97" spans="1:27" s="67" customFormat="1" ht="14.25">
      <c r="A97" s="71"/>
      <c r="B97" s="74"/>
      <c r="C97" s="74"/>
      <c r="D97" s="74"/>
      <c r="E97" s="71"/>
      <c r="F97" s="76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8"/>
      <c r="W97" s="78"/>
      <c r="X97" s="78"/>
      <c r="Y97" s="78"/>
      <c r="Z97" s="78"/>
      <c r="AA97" s="78"/>
    </row>
    <row r="98" spans="1:27" s="67" customFormat="1" ht="14.25">
      <c r="A98" s="71"/>
      <c r="B98" s="70"/>
      <c r="C98" s="71"/>
      <c r="D98" s="71"/>
      <c r="E98" s="71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8"/>
      <c r="W98" s="78"/>
      <c r="X98" s="78"/>
      <c r="Y98" s="78"/>
      <c r="Z98" s="78"/>
      <c r="AA98" s="78"/>
    </row>
    <row r="99" spans="1:27" s="67" customFormat="1" ht="14.25">
      <c r="A99" s="71"/>
      <c r="B99" s="70"/>
      <c r="C99" s="71"/>
      <c r="D99" s="71"/>
      <c r="E99" s="71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8"/>
      <c r="W99" s="78"/>
      <c r="X99" s="78"/>
      <c r="Y99" s="78"/>
      <c r="Z99" s="78"/>
      <c r="AA99" s="78"/>
    </row>
    <row r="100" spans="1:27" s="67" customFormat="1" ht="14.25">
      <c r="A100" s="71"/>
      <c r="B100" s="81"/>
      <c r="C100" s="71"/>
      <c r="D100" s="71"/>
      <c r="E100" s="71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8"/>
      <c r="W100" s="78"/>
      <c r="X100" s="78"/>
      <c r="Y100" s="78"/>
      <c r="Z100" s="78"/>
      <c r="AA100" s="78"/>
    </row>
    <row r="101" spans="1:27" s="67" customFormat="1" ht="14.25">
      <c r="A101" s="71"/>
      <c r="B101" s="70"/>
      <c r="C101" s="71"/>
      <c r="D101" s="71"/>
      <c r="E101" s="71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82"/>
      <c r="W101" s="82"/>
      <c r="X101" s="82"/>
      <c r="Y101" s="82"/>
      <c r="Z101" s="82"/>
      <c r="AA101" s="82"/>
    </row>
    <row r="102" spans="1:27" s="67" customFormat="1" ht="14.25">
      <c r="A102" s="71"/>
      <c r="B102" s="70"/>
      <c r="C102" s="71"/>
      <c r="D102" s="71"/>
      <c r="E102" s="71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82"/>
      <c r="W102" s="82"/>
      <c r="X102" s="82"/>
      <c r="Y102" s="82"/>
      <c r="Z102" s="82"/>
      <c r="AA102" s="82"/>
    </row>
    <row r="103" spans="1:27" s="67" customFormat="1" ht="14.25">
      <c r="A103" s="71"/>
      <c r="B103" s="70"/>
      <c r="C103" s="71"/>
      <c r="D103" s="71"/>
      <c r="E103" s="71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2"/>
      <c r="W103" s="82"/>
      <c r="X103" s="82"/>
      <c r="Y103" s="82"/>
      <c r="Z103" s="82"/>
      <c r="AA103" s="82"/>
    </row>
    <row r="104" spans="1:27" s="67" customFormat="1" ht="14.25">
      <c r="A104" s="83"/>
      <c r="B104" s="80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2"/>
      <c r="W104" s="82"/>
      <c r="X104" s="82"/>
      <c r="Y104" s="82"/>
      <c r="Z104" s="82"/>
      <c r="AA104" s="82"/>
    </row>
    <row r="105" spans="1:27" s="67" customFormat="1" ht="14.25">
      <c r="A105" s="44"/>
      <c r="B105" s="65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2"/>
      <c r="W105" s="82"/>
      <c r="X105" s="82"/>
      <c r="Y105" s="82"/>
      <c r="Z105" s="82"/>
      <c r="AA105" s="82"/>
    </row>
    <row r="106" spans="1:27" s="67" customFormat="1" ht="14.25">
      <c r="A106" s="44"/>
      <c r="B106" s="65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2"/>
      <c r="W106" s="82"/>
      <c r="X106" s="82"/>
      <c r="Y106" s="82"/>
      <c r="Z106" s="82"/>
      <c r="AA106" s="82"/>
    </row>
    <row r="107" spans="1:27" s="67" customFormat="1" ht="14.25">
      <c r="A107" s="44"/>
      <c r="B107" s="65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2"/>
      <c r="W107" s="82"/>
      <c r="X107" s="82"/>
      <c r="Y107" s="82"/>
      <c r="Z107" s="82"/>
      <c r="AA107" s="82"/>
    </row>
    <row r="108" spans="1:27" s="67" customFormat="1" ht="14.25">
      <c r="A108" s="44"/>
      <c r="B108" s="65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2"/>
      <c r="W108" s="82"/>
      <c r="X108" s="82"/>
      <c r="Y108" s="82"/>
      <c r="Z108" s="82"/>
      <c r="AA108" s="82"/>
    </row>
    <row r="109" spans="1:27" s="67" customFormat="1" ht="14.25">
      <c r="A109" s="44"/>
      <c r="B109" s="65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2"/>
      <c r="W109" s="82"/>
      <c r="X109" s="82"/>
      <c r="Y109" s="82"/>
      <c r="Z109" s="82"/>
      <c r="AA109" s="82"/>
    </row>
    <row r="110" spans="1:27" s="67" customFormat="1" ht="14.25">
      <c r="A110" s="44"/>
      <c r="B110" s="65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2"/>
      <c r="W110" s="82"/>
      <c r="X110" s="82"/>
      <c r="Y110" s="82"/>
      <c r="Z110" s="82"/>
      <c r="AA110" s="82"/>
    </row>
    <row r="111" spans="1:27" s="67" customFormat="1" ht="14.25">
      <c r="A111" s="44"/>
      <c r="B111" s="65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2"/>
      <c r="W111" s="82"/>
      <c r="X111" s="82"/>
      <c r="Y111" s="82"/>
      <c r="Z111" s="82"/>
      <c r="AA111" s="82"/>
    </row>
    <row r="112" spans="1:27" s="67" customFormat="1" ht="14.25">
      <c r="A112" s="44"/>
      <c r="B112" s="65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2"/>
      <c r="W112" s="82"/>
      <c r="X112" s="82"/>
      <c r="Y112" s="82"/>
      <c r="Z112" s="82"/>
      <c r="AA112" s="82"/>
    </row>
    <row r="113" spans="1:27" s="67" customFormat="1" ht="14.25">
      <c r="A113" s="44"/>
      <c r="B113" s="65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2"/>
      <c r="W113" s="82"/>
      <c r="X113" s="82"/>
      <c r="Y113" s="82"/>
      <c r="Z113" s="82"/>
      <c r="AA113" s="82"/>
    </row>
    <row r="114" spans="1:27" s="67" customFormat="1" ht="14.25">
      <c r="A114" s="44"/>
      <c r="B114" s="65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2"/>
      <c r="W114" s="82"/>
      <c r="X114" s="82"/>
      <c r="Y114" s="82"/>
      <c r="Z114" s="82"/>
      <c r="AA114" s="82"/>
    </row>
    <row r="115" spans="1:27" s="67" customFormat="1" ht="14.25">
      <c r="A115" s="44"/>
      <c r="B115" s="65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2"/>
      <c r="W115" s="82"/>
      <c r="X115" s="82"/>
      <c r="Y115" s="82"/>
      <c r="Z115" s="82"/>
      <c r="AA115" s="82"/>
    </row>
    <row r="116" spans="1:27" s="67" customFormat="1" ht="14.25">
      <c r="A116" s="44"/>
      <c r="B116" s="65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2"/>
      <c r="W116" s="82"/>
      <c r="X116" s="82"/>
      <c r="Y116" s="82"/>
      <c r="Z116" s="82"/>
      <c r="AA116" s="82"/>
    </row>
    <row r="117" spans="1:27" s="67" customFormat="1" ht="14.25">
      <c r="A117" s="44"/>
      <c r="B117" s="65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2"/>
      <c r="W117" s="82"/>
      <c r="X117" s="82"/>
      <c r="Y117" s="82"/>
      <c r="Z117" s="82"/>
      <c r="AA117" s="82"/>
    </row>
    <row r="118" spans="1:27" s="67" customFormat="1" ht="14.25">
      <c r="A118" s="44"/>
      <c r="B118" s="65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2"/>
      <c r="W118" s="82"/>
      <c r="X118" s="82"/>
      <c r="Y118" s="82"/>
      <c r="Z118" s="82"/>
      <c r="AA118" s="82"/>
    </row>
    <row r="119" spans="1:27" s="67" customFormat="1" ht="14.25">
      <c r="A119" s="44"/>
      <c r="B119" s="65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2"/>
      <c r="W119" s="82"/>
      <c r="X119" s="82"/>
      <c r="Y119" s="82"/>
      <c r="Z119" s="82"/>
      <c r="AA119" s="82"/>
    </row>
    <row r="120" spans="1:27" s="67" customFormat="1" ht="14.25">
      <c r="A120" s="44"/>
      <c r="B120" s="65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2"/>
      <c r="W120" s="82"/>
      <c r="X120" s="82"/>
      <c r="Y120" s="82"/>
      <c r="Z120" s="82"/>
      <c r="AA120" s="82"/>
    </row>
    <row r="121" spans="1:27" s="67" customFormat="1" ht="14.25">
      <c r="A121" s="44"/>
      <c r="B121" s="65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2"/>
      <c r="W121" s="82"/>
      <c r="X121" s="82"/>
      <c r="Y121" s="82"/>
      <c r="Z121" s="82"/>
      <c r="AA121" s="82"/>
    </row>
    <row r="122" spans="1:27" s="67" customFormat="1" ht="14.25">
      <c r="A122" s="44"/>
      <c r="B122" s="65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2"/>
      <c r="W122" s="82"/>
      <c r="X122" s="82"/>
      <c r="Y122" s="82"/>
      <c r="Z122" s="82"/>
      <c r="AA122" s="82"/>
    </row>
    <row r="123" spans="1:27" s="67" customFormat="1" ht="14.25">
      <c r="A123" s="44"/>
      <c r="B123" s="65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2"/>
      <c r="W123" s="82"/>
      <c r="X123" s="82"/>
      <c r="Y123" s="82"/>
      <c r="Z123" s="82"/>
      <c r="AA123" s="82"/>
    </row>
    <row r="124" spans="1:27" s="67" customFormat="1" ht="14.25">
      <c r="A124" s="44"/>
      <c r="B124" s="65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2"/>
      <c r="W124" s="82"/>
      <c r="X124" s="82"/>
      <c r="Y124" s="82"/>
      <c r="Z124" s="82"/>
      <c r="AA124" s="82"/>
    </row>
    <row r="125" spans="1:27" s="67" customFormat="1" ht="14.25">
      <c r="A125" s="44"/>
      <c r="B125" s="65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2"/>
      <c r="W125" s="82"/>
      <c r="X125" s="82"/>
      <c r="Y125" s="82"/>
      <c r="Z125" s="82"/>
      <c r="AA125" s="82"/>
    </row>
    <row r="126" spans="1:27" s="67" customFormat="1" ht="14.25">
      <c r="A126" s="44"/>
      <c r="B126" s="65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2"/>
      <c r="W126" s="82"/>
      <c r="X126" s="82"/>
      <c r="Y126" s="82"/>
      <c r="Z126" s="82"/>
      <c r="AA126" s="82"/>
    </row>
    <row r="127" spans="1:27" s="67" customFormat="1" ht="14.25">
      <c r="A127" s="44"/>
      <c r="B127" s="65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2"/>
      <c r="W127" s="82"/>
      <c r="X127" s="82"/>
      <c r="Y127" s="82"/>
      <c r="Z127" s="82"/>
      <c r="AA127" s="82"/>
    </row>
    <row r="128" spans="1:27" s="67" customFormat="1" ht="14.25">
      <c r="A128" s="44"/>
      <c r="B128" s="65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2"/>
      <c r="W128" s="82"/>
      <c r="X128" s="82"/>
      <c r="Y128" s="82"/>
      <c r="Z128" s="82"/>
      <c r="AA128" s="82"/>
    </row>
    <row r="129" spans="1:27" s="67" customFormat="1" ht="14.25">
      <c r="A129" s="44"/>
      <c r="B129" s="65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2"/>
      <c r="W129" s="82"/>
      <c r="X129" s="82"/>
      <c r="Y129" s="82"/>
      <c r="Z129" s="82"/>
      <c r="AA129" s="82"/>
    </row>
    <row r="130" spans="1:27" s="67" customFormat="1" ht="14.25">
      <c r="A130" s="44"/>
      <c r="B130" s="65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2"/>
      <c r="W130" s="82"/>
      <c r="X130" s="82"/>
      <c r="Y130" s="82"/>
      <c r="Z130" s="82"/>
      <c r="AA130" s="82"/>
    </row>
    <row r="131" spans="3:27" ht="14.25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6"/>
      <c r="W131" s="26"/>
      <c r="X131" s="26"/>
      <c r="Y131" s="26"/>
      <c r="Z131" s="26"/>
      <c r="AA131" s="26"/>
    </row>
    <row r="132" spans="3:27" ht="14.2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6"/>
      <c r="W132" s="26"/>
      <c r="X132" s="26"/>
      <c r="Y132" s="26"/>
      <c r="Z132" s="26"/>
      <c r="AA132" s="26"/>
    </row>
    <row r="133" spans="3:27" ht="14.2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6"/>
      <c r="W133" s="26"/>
      <c r="X133" s="26"/>
      <c r="Y133" s="26"/>
      <c r="Z133" s="26"/>
      <c r="AA133" s="26"/>
    </row>
    <row r="134" spans="3:27" ht="14.2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6"/>
      <c r="W134" s="26"/>
      <c r="X134" s="26"/>
      <c r="Y134" s="26"/>
      <c r="Z134" s="26"/>
      <c r="AA134" s="26"/>
    </row>
    <row r="135" spans="3:27" ht="14.2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6"/>
      <c r="W135" s="26"/>
      <c r="X135" s="26"/>
      <c r="Y135" s="26"/>
      <c r="Z135" s="26"/>
      <c r="AA135" s="26"/>
    </row>
    <row r="136" spans="3:27" ht="14.2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6"/>
      <c r="W136" s="26"/>
      <c r="X136" s="26"/>
      <c r="Y136" s="26"/>
      <c r="Z136" s="26"/>
      <c r="AA136" s="26"/>
    </row>
    <row r="137" spans="3:27" ht="14.2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26"/>
      <c r="X137" s="26"/>
      <c r="Y137" s="26"/>
      <c r="Z137" s="26"/>
      <c r="AA137" s="26"/>
    </row>
    <row r="138" spans="3:27" ht="14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  <c r="W138" s="26"/>
      <c r="X138" s="26"/>
      <c r="Y138" s="26"/>
      <c r="Z138" s="26"/>
      <c r="AA138" s="26"/>
    </row>
    <row r="139" spans="3:27" ht="14.2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26"/>
      <c r="X139" s="26"/>
      <c r="Y139" s="26"/>
      <c r="Z139" s="26"/>
      <c r="AA139" s="26"/>
    </row>
    <row r="140" spans="3:27" ht="14.2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26"/>
      <c r="X140" s="26"/>
      <c r="Y140" s="26"/>
      <c r="Z140" s="26"/>
      <c r="AA140" s="26"/>
    </row>
    <row r="141" spans="3:27" ht="14.2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26"/>
      <c r="X141" s="26"/>
      <c r="Y141" s="26"/>
      <c r="Z141" s="26"/>
      <c r="AA141" s="26"/>
    </row>
    <row r="142" spans="3:27" ht="14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26"/>
      <c r="X142" s="26"/>
      <c r="Y142" s="26"/>
      <c r="Z142" s="26"/>
      <c r="AA142" s="26"/>
    </row>
    <row r="143" spans="3:27" ht="14.2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26"/>
      <c r="X143" s="26"/>
      <c r="Y143" s="26"/>
      <c r="Z143" s="26"/>
      <c r="AA143" s="26"/>
    </row>
    <row r="144" spans="3:27" ht="14.2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26"/>
      <c r="X144" s="26"/>
      <c r="Y144" s="26"/>
      <c r="Z144" s="26"/>
      <c r="AA144" s="26"/>
    </row>
    <row r="145" spans="3:27" ht="14.2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26"/>
      <c r="X145" s="26"/>
      <c r="Y145" s="26"/>
      <c r="Z145" s="26"/>
      <c r="AA145" s="26"/>
    </row>
    <row r="146" spans="3:27" ht="14.2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26"/>
      <c r="X146" s="26"/>
      <c r="Y146" s="26"/>
      <c r="Z146" s="26"/>
      <c r="AA146" s="26"/>
    </row>
    <row r="147" spans="3:27" ht="14.2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26"/>
      <c r="X147" s="26"/>
      <c r="Y147" s="26"/>
      <c r="Z147" s="26"/>
      <c r="AA147" s="26"/>
    </row>
    <row r="148" spans="3:27" ht="14.2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6"/>
      <c r="W148" s="26"/>
      <c r="X148" s="26"/>
      <c r="Y148" s="26"/>
      <c r="Z148" s="26"/>
      <c r="AA148" s="26"/>
    </row>
    <row r="149" spans="3:27" ht="14.2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6"/>
      <c r="W149" s="26"/>
      <c r="X149" s="26"/>
      <c r="Y149" s="26"/>
      <c r="Z149" s="26"/>
      <c r="AA149" s="26"/>
    </row>
    <row r="150" spans="3:27" ht="14.2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6"/>
      <c r="W150" s="26"/>
      <c r="X150" s="26"/>
      <c r="Y150" s="26"/>
      <c r="Z150" s="26"/>
      <c r="AA150" s="26"/>
    </row>
    <row r="151" spans="3:27" ht="14.2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  <c r="W151" s="26"/>
      <c r="X151" s="26"/>
      <c r="Y151" s="26"/>
      <c r="Z151" s="26"/>
      <c r="AA151" s="26"/>
    </row>
    <row r="152" spans="10:21" ht="14.2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0:21" ht="14.2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0:21" ht="14.2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0:21" ht="14.2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0:21" ht="14.2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0:21" ht="14.2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0:21" ht="14.2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0:21" ht="14.2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0:21" ht="14.2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 ht="14.2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 ht="14.2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 ht="14.2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 ht="14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 ht="14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 ht="14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 ht="14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 ht="14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</sheetData>
  <sheetProtection/>
  <mergeCells count="67">
    <mergeCell ref="C2:M2"/>
    <mergeCell ref="U20:U21"/>
    <mergeCell ref="A1:U1"/>
    <mergeCell ref="A4:B4"/>
    <mergeCell ref="A5:B5"/>
    <mergeCell ref="A6:B6"/>
    <mergeCell ref="C4:M4"/>
    <mergeCell ref="C5:M5"/>
    <mergeCell ref="C6:M6"/>
    <mergeCell ref="A2:B2"/>
    <mergeCell ref="A3:B3"/>
    <mergeCell ref="C3:M3"/>
    <mergeCell ref="A14:B14"/>
    <mergeCell ref="A15:B15"/>
    <mergeCell ref="A16:B16"/>
    <mergeCell ref="A8:B8"/>
    <mergeCell ref="A9:B9"/>
    <mergeCell ref="A10:B10"/>
    <mergeCell ref="A11:B11"/>
    <mergeCell ref="A13:B13"/>
    <mergeCell ref="A38:E38"/>
    <mergeCell ref="H18:H21"/>
    <mergeCell ref="A18:A21"/>
    <mergeCell ref="B18:B21"/>
    <mergeCell ref="I18:I21"/>
    <mergeCell ref="D18:D21"/>
    <mergeCell ref="A22:E22"/>
    <mergeCell ref="C8:M8"/>
    <mergeCell ref="C10:M10"/>
    <mergeCell ref="M20:M21"/>
    <mergeCell ref="P20:P21"/>
    <mergeCell ref="S20:S21"/>
    <mergeCell ref="L20:L21"/>
    <mergeCell ref="J18:O18"/>
    <mergeCell ref="O20:O21"/>
    <mergeCell ref="O8:U8"/>
    <mergeCell ref="R20:R21"/>
    <mergeCell ref="P18:U18"/>
    <mergeCell ref="M19:O19"/>
    <mergeCell ref="O9:U9"/>
    <mergeCell ref="O10:U10"/>
    <mergeCell ref="S19:U19"/>
    <mergeCell ref="C9:M9"/>
    <mergeCell ref="P19:R19"/>
    <mergeCell ref="C18:C21"/>
    <mergeCell ref="C11:M11"/>
    <mergeCell ref="J19:L19"/>
    <mergeCell ref="V80:W80"/>
    <mergeCell ref="A80:B80"/>
    <mergeCell ref="A50:E50"/>
    <mergeCell ref="C7:M7"/>
    <mergeCell ref="F19:F21"/>
    <mergeCell ref="F18:G18"/>
    <mergeCell ref="A7:B7"/>
    <mergeCell ref="G19:G21"/>
    <mergeCell ref="A25:E25"/>
    <mergeCell ref="O7:U7"/>
    <mergeCell ref="A79:E79"/>
    <mergeCell ref="F80:I80"/>
    <mergeCell ref="J80:K80"/>
    <mergeCell ref="M80:N80"/>
    <mergeCell ref="A27:E27"/>
    <mergeCell ref="C17:U17"/>
    <mergeCell ref="E18:E21"/>
    <mergeCell ref="P80:Q80"/>
    <mergeCell ref="S80:T80"/>
    <mergeCell ref="J20:J21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2" manualBreakCount="2">
    <brk id="50" max="23" man="1"/>
    <brk id="8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japo</cp:lastModifiedBy>
  <cp:lastPrinted>2018-12-04T09:51:37Z</cp:lastPrinted>
  <dcterms:created xsi:type="dcterms:W3CDTF">2009-06-11T13:56:30Z</dcterms:created>
  <dcterms:modified xsi:type="dcterms:W3CDTF">2020-06-15T14:40:44Z</dcterms:modified>
  <cp:category/>
  <cp:version/>
  <cp:contentType/>
  <cp:contentStatus/>
</cp:coreProperties>
</file>